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filterPrivacy="1" defaultThemeVersion="124226"/>
  <xr:revisionPtr revIDLastSave="0" documentId="13_ncr:1_{4F2C4062-A244-4514-A484-2E2CE2B99C5C}" xr6:coauthVersionLast="37" xr6:coauthVersionMax="37" xr10:uidLastSave="{00000000-0000-0000-0000-000000000000}"/>
  <bookViews>
    <workbookView xWindow="276" yWindow="12" windowWidth="14808" windowHeight="12780" xr2:uid="{00000000-000D-0000-FFFF-FFFF00000000}"/>
  </bookViews>
  <sheets>
    <sheet name="Оценка" sheetId="5" r:id="rId1"/>
    <sheet name="Итоги" sheetId="7" r:id="rId2"/>
    <sheet name="Лицензии" sheetId="6" r:id="rId3"/>
  </sheets>
  <calcPr calcId="179021"/>
</workbook>
</file>

<file path=xl/calcChain.xml><?xml version="1.0" encoding="utf-8"?>
<calcChain xmlns="http://schemas.openxmlformats.org/spreadsheetml/2006/main">
  <c r="D166" i="5" l="1"/>
  <c r="D165" i="5"/>
  <c r="D164" i="5"/>
  <c r="D170" i="5"/>
  <c r="D169" i="5"/>
  <c r="D168" i="5"/>
  <c r="D167" i="5"/>
  <c r="D163" i="5"/>
  <c r="D162" i="5"/>
  <c r="D161" i="5"/>
  <c r="D160" i="5"/>
  <c r="D159" i="5"/>
  <c r="N4" i="7" l="1"/>
  <c r="N3" i="7"/>
  <c r="E7" i="7" l="1"/>
  <c r="A164" i="5"/>
  <c r="A124" i="5"/>
  <c r="A123" i="5"/>
  <c r="A122" i="5"/>
  <c r="A121" i="5"/>
  <c r="A120" i="5"/>
  <c r="A119" i="5"/>
  <c r="A118" i="5"/>
  <c r="A117" i="5"/>
  <c r="A116" i="5"/>
  <c r="A115" i="5"/>
  <c r="A114" i="5"/>
  <c r="A113" i="5"/>
  <c r="A112" i="5"/>
  <c r="A111" i="5"/>
  <c r="A110" i="5"/>
  <c r="A109" i="5"/>
  <c r="A108" i="5"/>
  <c r="A107" i="5"/>
  <c r="A106" i="5"/>
  <c r="A105" i="5"/>
  <c r="A104" i="5"/>
  <c r="A103" i="5"/>
  <c r="A102" i="5"/>
  <c r="A101" i="5"/>
  <c r="A100" i="5"/>
  <c r="A99" i="5"/>
  <c r="A98" i="5"/>
  <c r="A97" i="5"/>
  <c r="A96" i="5"/>
  <c r="A95" i="5"/>
  <c r="A94" i="5"/>
  <c r="A93" i="5"/>
  <c r="A92" i="5"/>
  <c r="A91" i="5"/>
  <c r="A90" i="5"/>
  <c r="A89" i="5"/>
  <c r="A88" i="5"/>
  <c r="A87" i="5"/>
  <c r="A86" i="5"/>
  <c r="A85" i="5"/>
  <c r="A84" i="5"/>
  <c r="A83" i="5"/>
  <c r="A82" i="5"/>
  <c r="A81" i="5"/>
  <c r="A80" i="5"/>
  <c r="A79" i="5"/>
  <c r="A78" i="5"/>
  <c r="A77" i="5"/>
  <c r="A76" i="5"/>
  <c r="A75" i="5"/>
  <c r="A74" i="5"/>
  <c r="A73" i="5"/>
  <c r="A72" i="5"/>
  <c r="A71" i="5"/>
  <c r="A70" i="5"/>
  <c r="A69" i="5"/>
  <c r="A68" i="5"/>
  <c r="A67" i="5"/>
  <c r="A66" i="5"/>
  <c r="A65" i="5"/>
  <c r="A64" i="5"/>
  <c r="A63" i="5"/>
  <c r="A62" i="5"/>
  <c r="A61" i="5"/>
  <c r="A60" i="5"/>
  <c r="A59" i="5"/>
  <c r="A58" i="5"/>
  <c r="A57" i="5"/>
  <c r="A56" i="5"/>
  <c r="A55" i="5"/>
  <c r="A54" i="5"/>
  <c r="A53" i="5"/>
  <c r="A52" i="5"/>
  <c r="A51" i="5"/>
  <c r="A50" i="5"/>
  <c r="A49" i="5"/>
  <c r="A48" i="5"/>
  <c r="A47" i="5"/>
  <c r="A46" i="5"/>
  <c r="A45" i="5"/>
  <c r="A44" i="5"/>
  <c r="A43" i="5"/>
  <c r="A42" i="5"/>
  <c r="A41" i="5"/>
  <c r="A40" i="5"/>
  <c r="A39" i="5"/>
  <c r="A38" i="5"/>
  <c r="A37" i="5"/>
  <c r="A36" i="5"/>
  <c r="A35" i="5"/>
  <c r="A34" i="5"/>
  <c r="A33" i="5"/>
  <c r="A32" i="5"/>
  <c r="A31" i="5"/>
  <c r="A30" i="5"/>
  <c r="A29" i="5"/>
  <c r="A28" i="5"/>
  <c r="A27" i="5"/>
  <c r="A26" i="5"/>
  <c r="A25" i="5"/>
  <c r="A24" i="5"/>
  <c r="A23" i="5"/>
  <c r="A22" i="5"/>
  <c r="A21" i="5"/>
  <c r="A20" i="5"/>
  <c r="A19" i="5"/>
  <c r="A18" i="5"/>
  <c r="A17" i="5"/>
  <c r="A16" i="5"/>
  <c r="A15" i="5"/>
  <c r="A14" i="5"/>
  <c r="A13" i="5"/>
  <c r="A12" i="5"/>
  <c r="A11" i="5"/>
  <c r="A10" i="5"/>
  <c r="A9" i="5"/>
  <c r="A8" i="5"/>
  <c r="A7" i="5"/>
  <c r="A6" i="5"/>
  <c r="A5" i="5"/>
  <c r="A170" i="5" l="1"/>
  <c r="A169" i="5"/>
  <c r="A168" i="5"/>
  <c r="A161" i="5"/>
  <c r="A160" i="5"/>
  <c r="D3" i="5" l="1"/>
  <c r="O3" i="6"/>
  <c r="A163" i="5" l="1"/>
  <c r="A159" i="5"/>
  <c r="A167" i="5" l="1"/>
  <c r="A166" i="5"/>
  <c r="A165" i="5"/>
  <c r="A162" i="5" l="1"/>
  <c r="A3" i="5" s="1"/>
  <c r="C4" i="7" s="1"/>
  <c r="D15" i="7" l="1"/>
  <c r="D16" i="7"/>
  <c r="D17" i="7"/>
  <c r="D18" i="7"/>
  <c r="E18" i="7" s="1"/>
  <c r="D19" i="7"/>
  <c r="E19" i="7" s="1"/>
  <c r="D20" i="7"/>
  <c r="E20" i="7" s="1"/>
  <c r="D13" i="7"/>
  <c r="D14" i="7"/>
  <c r="D12" i="7"/>
  <c r="I17" i="7" l="1"/>
  <c r="I16" i="7"/>
  <c r="I15" i="7"/>
  <c r="I14" i="7"/>
  <c r="I13" i="7"/>
  <c r="I12" i="7"/>
  <c r="H21" i="7"/>
  <c r="I3" i="5"/>
  <c r="E17" i="7"/>
  <c r="F19" i="7"/>
  <c r="L5" i="6"/>
  <c r="D3" i="6"/>
  <c r="E13" i="7" l="1"/>
  <c r="I21" i="7"/>
  <c r="E15" i="7"/>
  <c r="E12" i="7"/>
  <c r="E14" i="7"/>
  <c r="E16" i="7"/>
  <c r="M14" i="7" s="1"/>
  <c r="E3" i="6"/>
  <c r="C3" i="7" s="1"/>
  <c r="F3" i="7" s="1"/>
  <c r="L3" i="7" l="1"/>
  <c r="M13" i="7"/>
  <c r="M12" i="7"/>
  <c r="E21" i="7"/>
  <c r="D21" i="7"/>
  <c r="C5" i="7"/>
  <c r="E8" i="7" s="1"/>
  <c r="L4" i="7" l="1"/>
  <c r="L5" i="7" s="1"/>
  <c r="M15" i="7"/>
  <c r="F2" i="5"/>
</calcChain>
</file>

<file path=xl/sharedStrings.xml><?xml version="1.0" encoding="utf-8"?>
<sst xmlns="http://schemas.openxmlformats.org/spreadsheetml/2006/main" count="217" uniqueCount="213">
  <si>
    <t>ИТОГО</t>
  </si>
  <si>
    <t>Рома</t>
  </si>
  <si>
    <t>Этап</t>
  </si>
  <si>
    <t>Лицензии</t>
  </si>
  <si>
    <t>Рабочих мест</t>
  </si>
  <si>
    <t>Предлагаемые программные продукты</t>
  </si>
  <si>
    <t>скидка</t>
  </si>
  <si>
    <t>ПС ПП «Гофротара»*</t>
  </si>
  <si>
    <t>Дополнительный модуль подсистемы планирования (включая опти-мизацию раскроев)</t>
  </si>
  <si>
    <t>Сервис оптимизации погрузки в транспорт</t>
  </si>
  <si>
    <t>Модуль интеграции с технологическим оборудованием</t>
  </si>
  <si>
    <t>Доп.лицензия на 20 раб.мест на продукт ПС ПП «Гофротара»</t>
  </si>
  <si>
    <t>Доп.лицензия на 1 раб.мест на продукт ПС ПП «Гофротара»</t>
  </si>
  <si>
    <t>Доп.лицензия на 10 раб.мест на продукт ПС ПП «Гофротара»</t>
  </si>
  <si>
    <t>Доп.лицензия на 5 раб.мест на продукт ПС ПП «Гофротара»</t>
  </si>
  <si>
    <t>1С:Предприятие 8.3. Лицензия на сервер (x86-64) (USB)**</t>
  </si>
  <si>
    <t xml:space="preserve">1С:Предприятие 8. Клиентская лицензия на 20 рабочих мест </t>
  </si>
  <si>
    <t xml:space="preserve">1С:Предприятие 8. Клиентская лицензия на 10 рабочих мест </t>
  </si>
  <si>
    <t xml:space="preserve">1С:Предприятие 8. Клиентская лицензия на 5 рабочих мест </t>
  </si>
  <si>
    <t>Цена в КП</t>
  </si>
  <si>
    <t>Логист</t>
  </si>
  <si>
    <t>Работы</t>
  </si>
  <si>
    <t>Производственный учет и планирование, в т.ч.</t>
  </si>
  <si>
    <t>Управление производством, подготовка производства, управление складом, закупками, продажами, планирование производства, управление производственным оборудованием</t>
  </si>
  <si>
    <t>Учет технологических карт, производственных заказов, оснастки, перегрузка данных из существующих систем</t>
  </si>
  <si>
    <t>Учет спецификаций по новым изделиям, заказы покупателя, производственные заказы</t>
  </si>
  <si>
    <t>Непрерывное оперативное планирование гофроагрегатов и линий переработки, оптимизация планирования производства, Планирование потребностей в материалах под раскрои гофроагрегата, Планирование работы гофроагрегатов с учетом оптимизации раскроя гофрополотна, Диаграмма Ганта</t>
  </si>
  <si>
    <t>Диаграмма Ганта, непрерывное планирование работы гофроагрегата, непрерывное планирование линий переработки, оперативное планирование сырья</t>
  </si>
  <si>
    <t>Модули Учет выработки заготовок и готовой продукции, Учет выработки на технологических линиях и гофроагрегате, Учет оборудования, рабочего времени оборудования и сервиса оборудования, Планирование и учет ремонтов</t>
  </si>
  <si>
    <t>Рабочие места машинистов гофроагрегата и линий переработки</t>
  </si>
  <si>
    <t>Модули Планирование отгрузки, Оптимизация погрузки</t>
  </si>
  <si>
    <t>Модуль Контроль складских остатков, Учет списания сырья в производство, Планирование закупок, Резервирование материалов под раскрои под оперативный план, Контроль качества заготовок и готовой продукции</t>
  </si>
  <si>
    <t>Контроль сырья, планирование сырья</t>
  </si>
  <si>
    <t>Интеграция с технологическим оборудованием</t>
  </si>
  <si>
    <t>Подключение рабочих мест машинистов гофроагрегатов и линий переработки для работы в режиме On-line. Настройка автоматического импорта/экспорта данных в системы управления заказами</t>
  </si>
  <si>
    <t>Интеграция с УПП</t>
  </si>
  <si>
    <t>Оценка часа</t>
  </si>
  <si>
    <t>Модули Подготовка производства, Модули Учет требований к новым технологическим картам,  Учет оснастки</t>
  </si>
  <si>
    <t>Управление продажами в части учета заявок от покупателей, учета реализации, Управление продажами, Управление заказами, Управление отгрузкой, Планирование отгрузки, Учет взаимоотношений с клиентами, Учет взаиморасчетов с покупателями</t>
  </si>
  <si>
    <t>Этап 1</t>
  </si>
  <si>
    <t>Этап 2</t>
  </si>
  <si>
    <t>Этап 3</t>
  </si>
  <si>
    <t>Игорь</t>
  </si>
  <si>
    <t>Оптимизация погрузки</t>
  </si>
  <si>
    <t>Обучение Менеджеры</t>
  </si>
  <si>
    <t>Обучение Плановик</t>
  </si>
  <si>
    <t>Обучение Машинист ГА</t>
  </si>
  <si>
    <t>Обучение Машинист линии</t>
  </si>
  <si>
    <t>Обучение Начальник Смены</t>
  </si>
  <si>
    <t>Человек</t>
  </si>
  <si>
    <t>Часов</t>
  </si>
  <si>
    <t xml:space="preserve">4.3.2 Функциональные требования </t>
  </si>
  <si>
    <t xml:space="preserve">4.4.2 Функциональные требования </t>
  </si>
  <si>
    <t>Специалист по закупкам</t>
  </si>
  <si>
    <t>Обучение Технолог</t>
  </si>
  <si>
    <t>Обучение Бухгалтерия</t>
  </si>
  <si>
    <t>Обучение ОТК</t>
  </si>
  <si>
    <t>Смен</t>
  </si>
  <si>
    <t>Обучение Директор</t>
  </si>
  <si>
    <t>Доп.лицензия на 50 раб.мест на продукт ПС ПП «Гофротара» (35)</t>
  </si>
  <si>
    <t>обсудил с Кириллом</t>
  </si>
  <si>
    <t>Обучение Учетчик ГА</t>
  </si>
  <si>
    <t>квартал</t>
  </si>
  <si>
    <t>5 019 000</t>
  </si>
  <si>
    <t xml:space="preserve"> 1 Общие положения  </t>
  </si>
  <si>
    <t xml:space="preserve"> 2 Назначение и цели создания системы </t>
  </si>
  <si>
    <t xml:space="preserve"> 2.1 Назначение системы </t>
  </si>
  <si>
    <t xml:space="preserve"> 2.2 Цели и задачи работ по модернизации ПС ПП  </t>
  </si>
  <si>
    <t xml:space="preserve">3 Характеристика объекта автоматизации </t>
  </si>
  <si>
    <t>4 Описание функций подсистемы &lt;&lt;Управление продажами&gt;&gt;</t>
  </si>
  <si>
    <t>4.1 Документ &lt;&lt;Заявка&gt;&gt;</t>
  </si>
  <si>
    <t xml:space="preserve">4.1.1  Описание предметной области  </t>
  </si>
  <si>
    <t xml:space="preserve">4.1.2  Функциональные требования  </t>
  </si>
  <si>
    <t xml:space="preserve">4.1.2.1  Запрет вывода на печать номера заказа  </t>
  </si>
  <si>
    <t>4.2 Документ &lt;&lt;Заказ&gt;&gt;</t>
  </si>
  <si>
    <t xml:space="preserve">4.2.1 Описание предметной области </t>
  </si>
  <si>
    <t xml:space="preserve">4.2.2 Функциональные требования  </t>
  </si>
  <si>
    <t xml:space="preserve">4.2.2.1  Статус заказа  </t>
  </si>
  <si>
    <t xml:space="preserve">4.3 Документ &lt;&lt;Заявка-спецификация&gt;&gt; </t>
  </si>
  <si>
    <t xml:space="preserve">4.3.1 Описание предметной области  </t>
  </si>
  <si>
    <t xml:space="preserve">4.3.2.1  Признак &lt;&lt;Предоставлен образец&gt;&gt;  </t>
  </si>
  <si>
    <t>4.4 Отчет &lt;&lt;Портфель заказов&gt;&gt;</t>
  </si>
  <si>
    <t xml:space="preserve">4.4.1 Описание предметной области  </t>
  </si>
  <si>
    <t xml:space="preserve">4.4.2.1  Информирование об изменении марки  </t>
  </si>
  <si>
    <t xml:space="preserve">5 Описание функций подсистемы &lt;&lt;Учет требований к новым технологическим картам&gt;&gt; </t>
  </si>
  <si>
    <t>5.1 Справочник &lt;&lt;Технологические карты&gt;&gt;</t>
  </si>
  <si>
    <t>5.1.1 Описание предметной области</t>
  </si>
  <si>
    <t xml:space="preserve">5.1.2 Атрибуты </t>
  </si>
  <si>
    <t xml:space="preserve"> 2.1  Вкладка &lt;&lt;Бирка&gt;&gt; </t>
  </si>
  <si>
    <t xml:space="preserve"> 2.2  Вкладка &lt;&lt;Упаковка&gt;&gt; </t>
  </si>
  <si>
    <t xml:space="preserve"> 2.3  Дополнительные поля  </t>
  </si>
  <si>
    <t xml:space="preserve"> 5.1.3 Функциональные требования  </t>
  </si>
  <si>
    <t xml:space="preserve"> 3.1  Учет процента на отбраковку  </t>
  </si>
  <si>
    <t xml:space="preserve"> 3.2  Печать стикеров </t>
  </si>
  <si>
    <t xml:space="preserve"> 3.3  Вкладка &lt;&lt;Упаковка&gt;&gt;  </t>
  </si>
  <si>
    <t xml:space="preserve"> 3.4  Вкладка &lt;&lt;Бирка&gt;&gt;  </t>
  </si>
  <si>
    <t xml:space="preserve"> 3.5  Печатная форма ТК  </t>
  </si>
  <si>
    <t xml:space="preserve"> 3.6  Доработка печатной формы ТК &lt;&lt;Печать для заказчика&gt;&gt; </t>
  </si>
  <si>
    <t xml:space="preserve"> 3.7  Новая Схема изображения варианта исполнения (Декорация) </t>
  </si>
  <si>
    <t xml:space="preserve"> 3.8  Формирование ярлыков из документов выработки  </t>
  </si>
  <si>
    <t xml:space="preserve">5.2 Справочник &lt;&lt;Марки ГК&gt;&gt;  </t>
  </si>
  <si>
    <t xml:space="preserve">5.2.1 Описание предметной области  </t>
  </si>
  <si>
    <t xml:space="preserve">5.2.2 Функциональные требования  </t>
  </si>
  <si>
    <t xml:space="preserve">5.2.2.1  Показатели качества (Норма)  </t>
  </si>
  <si>
    <t xml:space="preserve">5.2.2.2  Редактирование справочника </t>
  </si>
  <si>
    <t>5.3 Справочник &lt;&lt;Тип соединительного клапана&gt;&gt;</t>
  </si>
  <si>
    <t>5.3.1 Описание предметной области</t>
  </si>
  <si>
    <t xml:space="preserve">5.3.1.1  Атрибуты  </t>
  </si>
  <si>
    <t xml:space="preserve">5.3.2 Функциональные требования </t>
  </si>
  <si>
    <t xml:space="preserve">5.3.2.1  Экранная форма редактирования </t>
  </si>
  <si>
    <t xml:space="preserve">5.3.2.2  Редактирование справочника  </t>
  </si>
  <si>
    <t xml:space="preserve">6 Описание функций подсистемы &lt;&lt;Планирование работы гофроагрегатов и линий переработки&gt;&gt; </t>
  </si>
  <si>
    <t>6.1 Документ &lt;&lt;План&gt;&gt;</t>
  </si>
  <si>
    <t xml:space="preserve">6.1.1 Описание предметной области  </t>
  </si>
  <si>
    <t xml:space="preserve">6.1.2 Функциональные требования  </t>
  </si>
  <si>
    <t xml:space="preserve">6.1.2.1  Альтернатива по заготовкам  </t>
  </si>
  <si>
    <t xml:space="preserve">6.1.2.2  Альтернатива по профилю гофра </t>
  </si>
  <si>
    <t>6.1.2.3  Дозагрузка заказов. Отбор по марке и профилю</t>
  </si>
  <si>
    <t xml:space="preserve">7 Описание функций подсистемы &lt;&lt;Непрерывное планирование&gt;&gt; </t>
  </si>
  <si>
    <t xml:space="preserve">7.1 Функциональные требования </t>
  </si>
  <si>
    <t xml:space="preserve">7.1.1 Система предупреждения редактирования записей для одновременной многопользовательской работы  </t>
  </si>
  <si>
    <t xml:space="preserve">7.1.2 Интерактивный перенос заказов  </t>
  </si>
  <si>
    <t xml:space="preserve">7.1.3 Пересчёт времени заказов  </t>
  </si>
  <si>
    <t xml:space="preserve">7.1.4 Указание ППР оборудования  </t>
  </si>
  <si>
    <t xml:space="preserve">7.1.5 Отображение текущего состояния заказов  </t>
  </si>
  <si>
    <t xml:space="preserve">7.1.6 Цветовое выделение заказов в таблице непрерывного планирования  </t>
  </si>
  <si>
    <t xml:space="preserve">7.1.7 Отмена задания переработки или гофроагрегата  </t>
  </si>
  <si>
    <t xml:space="preserve">7.1.8 Создание задания на остаток  </t>
  </si>
  <si>
    <t xml:space="preserve">7.1.9 Сортировка блока заданий по соответствующим критериям </t>
  </si>
  <si>
    <t xml:space="preserve">7.1.10 Функция &lt;&lt;Вырезать-Вставить&gt;&gt;  </t>
  </si>
  <si>
    <t xml:space="preserve">7.1.11 Функция копирования задания  </t>
  </si>
  <si>
    <t xml:space="preserve">7.1.12 Функция показа маршрута  </t>
  </si>
  <si>
    <t xml:space="preserve">7.1.13 Функция отображения причины простоя  </t>
  </si>
  <si>
    <t xml:space="preserve">7.1.14 Вывод информации о &lt;&lt;Кумулятивном метраже&gt;&gt;  </t>
  </si>
  <si>
    <t xml:space="preserve">7.1.15 Вывод информации о сырье для списка раскроев  </t>
  </si>
  <si>
    <t xml:space="preserve">7.1.16 Отображение подсказки (ToolTip)  </t>
  </si>
  <si>
    <t xml:space="preserve">7.1.17 Добавление срочных заданий в непрерывный план  </t>
  </si>
  <si>
    <t xml:space="preserve">7.1.18 Форма выбора заданий в выработке  </t>
  </si>
  <si>
    <t xml:space="preserve">8 Описание функций подсистемы &lt;&lt;Учет выработки на технологических линиях и гофроагрегате&gt;&gt; </t>
  </si>
  <si>
    <t xml:space="preserve">8.1 Справочник &lt;&lt;Должности&gt;&gt; </t>
  </si>
  <si>
    <t xml:space="preserve">8.1.1 Описание предметной области  </t>
  </si>
  <si>
    <t xml:space="preserve">8.1.2 Атрибуты </t>
  </si>
  <si>
    <t xml:space="preserve">8.1.3 Функциональные требования  </t>
  </si>
  <si>
    <t xml:space="preserve">8.1.3.1  Редактирование справочника  </t>
  </si>
  <si>
    <t xml:space="preserve">8.2 Справочник &lt;&lt;Рабочие места&gt;&gt;   </t>
  </si>
  <si>
    <t xml:space="preserve">8.2.1 Описание предметной области  </t>
  </si>
  <si>
    <t xml:space="preserve">8.2.2 Атрибуты </t>
  </si>
  <si>
    <t xml:space="preserve">8.2.3 Функциональные требования  </t>
  </si>
  <si>
    <t xml:space="preserve">8.2.3.1  Редактирование справочника  </t>
  </si>
  <si>
    <t xml:space="preserve">8.3 Документ &lt;&lt;Выработка гофроагрегата&gt;&gt;  </t>
  </si>
  <si>
    <t xml:space="preserve">8.3.1 Описание предметной области  </t>
  </si>
  <si>
    <t xml:space="preserve">8.3.2 Атрибуты  </t>
  </si>
  <si>
    <t xml:space="preserve">8.3.3 Функциональные требования  </t>
  </si>
  <si>
    <t xml:space="preserve">8.3.3.1  Печать бирки на готовую продукцию  </t>
  </si>
  <si>
    <t xml:space="preserve">8.3.3.2  Журнал регистрации изменений в документе  </t>
  </si>
  <si>
    <t xml:space="preserve">8.4 Документ &lt;&lt;Выработка по переработке&gt;&gt;  </t>
  </si>
  <si>
    <t xml:space="preserve">8.4.1 Описание предметной области  </t>
  </si>
  <si>
    <t>8.4.2 Атрибуты</t>
  </si>
  <si>
    <t xml:space="preserve">8.4.3 Функциональные требования  </t>
  </si>
  <si>
    <t xml:space="preserve">8.4.3.1  Печать стикеров  </t>
  </si>
  <si>
    <t xml:space="preserve">8.4.3.2  Учет выработки, учет брака  </t>
  </si>
  <si>
    <t xml:space="preserve">8.4.3.3  Форма документа. Добавить команды управления </t>
  </si>
  <si>
    <t xml:space="preserve">8.4.3.4  Журнал регистрации изменений в документе выработки по переработке  </t>
  </si>
  <si>
    <t xml:space="preserve">8.5 Отчет &lt;&lt;Задействованный персонал&gt;&gt; </t>
  </si>
  <si>
    <t xml:space="preserve">8.5.1 Описание предметной области  </t>
  </si>
  <si>
    <t xml:space="preserve">8.5.2 Функциональные требования </t>
  </si>
  <si>
    <t xml:space="preserve">8.5.2.1  Требования к работе отчета  </t>
  </si>
  <si>
    <t xml:space="preserve">8.6 Отчет &lt;&lt;Выработка за период&gt;&gt;  </t>
  </si>
  <si>
    <t xml:space="preserve">8.7 Отчет &lt;&lt;Доля выпуска по рабочим центрам&gt;&gt;  </t>
  </si>
  <si>
    <t xml:space="preserve">8.7.1 Описание предметной области  </t>
  </si>
  <si>
    <t xml:space="preserve">8.7.2 Функциональные требования  </t>
  </si>
  <si>
    <t xml:space="preserve">8.7.2.1  Требования к работе отчета  </t>
  </si>
  <si>
    <t xml:space="preserve">8.8 Отчет &lt;&lt;Простои оборудования&gt;&gt; </t>
  </si>
  <si>
    <t xml:space="preserve">8.8.1 Описание предметной области  </t>
  </si>
  <si>
    <t xml:space="preserve">8.8.2 Функциональные требования </t>
  </si>
  <si>
    <t xml:space="preserve">8.8.2.1  Требования к работе отчета </t>
  </si>
  <si>
    <t xml:space="preserve">8.9 Отчет &lt;&lt;Виды брака за смену&gt;&gt; </t>
  </si>
  <si>
    <t xml:space="preserve">8.9.1 Описание предметной области  </t>
  </si>
  <si>
    <t xml:space="preserve">8.9.2 Функциональные требования </t>
  </si>
  <si>
    <t xml:space="preserve">8.9.2.1  Требования к работе отчета  </t>
  </si>
  <si>
    <t xml:space="preserve">8.10 Отчет &lt;&lt;Брак по заказам&gt;&gt;  </t>
  </si>
  <si>
    <t xml:space="preserve">8.10.1 Описание предметной области  </t>
  </si>
  <si>
    <t xml:space="preserve">8.10.2 Функциональные требования  </t>
  </si>
  <si>
    <t xml:space="preserve">8.10.2.1  Требования к работе отчета  </t>
  </si>
  <si>
    <t xml:space="preserve">8.11 Отчет &lt;&lt;Доля выпуска по рабочим центрам&gt;&gt;  </t>
  </si>
  <si>
    <t xml:space="preserve">8.11.1 Описание предметной области  </t>
  </si>
  <si>
    <t xml:space="preserve">8.11.2 Функциональные требования  </t>
  </si>
  <si>
    <t xml:space="preserve">8.11.2.1  Требования к работе отчета  </t>
  </si>
  <si>
    <t xml:space="preserve">9 Требования к модулю оптимизации погрузки готовой продукции в транспорт </t>
  </si>
  <si>
    <t>9.1 Документ &lt;&lt;Заявка&gt;&gt;</t>
  </si>
  <si>
    <t xml:space="preserve">9.1.1 Атрибуты   </t>
  </si>
  <si>
    <t>9.1.1.1  Табличная часть &lt;&lt;Номенклатура&gt;&gt;</t>
  </si>
  <si>
    <t xml:space="preserve">9.1.2 Функциональные требования </t>
  </si>
  <si>
    <t xml:space="preserve">9.1.2.1  Автоматический пересчет значений в табличной части  </t>
  </si>
  <si>
    <t xml:space="preserve">9.1.2.2  Расчет оптимальной схемы погрузки </t>
  </si>
  <si>
    <t xml:space="preserve">9.1.2.3  Форма редактирования документа </t>
  </si>
  <si>
    <t xml:space="preserve">9.1.2.4  Включение механизма расчета оптимальной схемы погрузки  </t>
  </si>
  <si>
    <t xml:space="preserve">9.1.2.5  Результат расчета оптимальной схемы погрузки  </t>
  </si>
  <si>
    <t xml:space="preserve">9.1.2.6  Команда &lt;&lt;Расчет погрузки&gt;&gt; </t>
  </si>
  <si>
    <t xml:space="preserve">9.1.2.7  Формирования отчета о погрузке  </t>
  </si>
  <si>
    <t xml:space="preserve">9.2 Документ &lt;&lt;План погрузки&gt;&gt;  </t>
  </si>
  <si>
    <t xml:space="preserve">9.2.1 Функциональные требования  </t>
  </si>
  <si>
    <t xml:space="preserve">9.2.1.1  Формировать набор заявок на отгрузку  </t>
  </si>
  <si>
    <t>9.2.1.2  Добавление погрузки из текущих остатков на складе</t>
  </si>
  <si>
    <t>9.2.1.3  Отгрузка разным контрагентам</t>
  </si>
  <si>
    <t xml:space="preserve">9.3 Документ &lt;&lt;Заявка на отгрузку&gt;&gt;  </t>
  </si>
  <si>
    <t xml:space="preserve">9.3.1 Атрибуты  </t>
  </si>
  <si>
    <t xml:space="preserve">9.3.2 Функциональные требования   </t>
  </si>
  <si>
    <t>9.3.2.1  Добавление схем отгрузки в заявку</t>
  </si>
  <si>
    <t xml:space="preserve">10 Требования к правилам обмена с системами 1С:Предприятие. Комплексная автоматизация </t>
  </si>
  <si>
    <t xml:space="preserve">10.1 Функциональные требования </t>
  </si>
  <si>
    <t xml:space="preserve">10.1.1 Регулярный обмен  </t>
  </si>
  <si>
    <t xml:space="preserve">10.1.1.1  Создать правило выгрузки документ ''РеализацияТМЦ'' в систему 1C: Бухгалтерия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</si>
</sst>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_-* #,##0\ _₽_-;\-* #,##0\ _₽_-;_-* &quot;-&quot;??\ _₽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rgb="FF000000"/>
      <name val="Tahoma"/>
      <family val="2"/>
      <charset val="204"/>
    </font>
    <font>
      <sz val="8"/>
      <color rgb="FF000000"/>
      <name val="Tahoma"/>
      <family val="2"/>
      <charset val="204"/>
    </font>
    <font>
      <sz val="10"/>
      <color rgb="FF000000"/>
      <name val="Tahoma"/>
      <family val="2"/>
      <charset val="204"/>
    </font>
    <font>
      <sz val="10"/>
      <name val="Arial"/>
      <family val="2"/>
    </font>
    <font>
      <sz val="10"/>
      <color rgb="FF000000"/>
      <name val="Verdana"/>
      <family val="2"/>
      <charset val="204"/>
    </font>
    <font>
      <sz val="8"/>
      <color theme="1"/>
      <name val="Tahoma"/>
      <family val="2"/>
      <charset val="204"/>
    </font>
    <font>
      <sz val="11"/>
      <name val="Calibri"/>
      <family val="2"/>
      <scheme val="minor"/>
    </font>
    <font>
      <sz val="11"/>
      <color rgb="FF000000"/>
      <name val="Tahoma"/>
      <family val="2"/>
      <charset val="204"/>
    </font>
    <font>
      <sz val="11"/>
      <color theme="1"/>
      <name val="Tahoma"/>
      <family val="2"/>
      <charset val="204"/>
    </font>
    <font>
      <b/>
      <sz val="16"/>
      <color rgb="FF000000"/>
      <name val="Tahoma"/>
      <family val="2"/>
      <charset val="204"/>
    </font>
    <font>
      <sz val="11"/>
      <color rgb="FF000000"/>
      <name val="Calibri"/>
      <family val="2"/>
      <charset val="204"/>
    </font>
    <font>
      <b/>
      <sz val="10"/>
      <color rgb="FF000000"/>
      <name val="Tahoma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</borders>
  <cellStyleXfs count="4">
    <xf numFmtId="0" fontId="0" fillId="0" borderId="0"/>
    <xf numFmtId="0" fontId="4" fillId="0" borderId="0"/>
    <xf numFmtId="44" fontId="4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73">
    <xf numFmtId="0" fontId="0" fillId="0" borderId="0" xfId="0"/>
    <xf numFmtId="0" fontId="0" fillId="0" borderId="0" xfId="0" applyAlignment="1">
      <alignment horizontal="center"/>
    </xf>
    <xf numFmtId="0" fontId="0" fillId="0" borderId="0" xfId="0"/>
    <xf numFmtId="0" fontId="5" fillId="0" borderId="0" xfId="0" applyFont="1"/>
    <xf numFmtId="0" fontId="6" fillId="0" borderId="0" xfId="0" applyFont="1"/>
    <xf numFmtId="0" fontId="4" fillId="0" borderId="0" xfId="1"/>
    <xf numFmtId="0" fontId="8" fillId="2" borderId="1" xfId="1" applyFont="1" applyFill="1" applyBorder="1" applyAlignment="1">
      <alignment vertical="center" wrapText="1"/>
    </xf>
    <xf numFmtId="0" fontId="4" fillId="2" borderId="1" xfId="1" applyFill="1" applyBorder="1" applyAlignment="1">
      <alignment vertical="center" wrapText="1"/>
    </xf>
    <xf numFmtId="3" fontId="8" fillId="2" borderId="0" xfId="1" applyNumberFormat="1" applyFont="1" applyFill="1" applyAlignment="1">
      <alignment horizontal="center" vertical="center" wrapText="1"/>
    </xf>
    <xf numFmtId="3" fontId="8" fillId="3" borderId="0" xfId="1" applyNumberFormat="1" applyFont="1" applyFill="1" applyAlignment="1">
      <alignment horizontal="center" vertical="center" wrapText="1"/>
    </xf>
    <xf numFmtId="0" fontId="4" fillId="4" borderId="0" xfId="1" applyFill="1"/>
    <xf numFmtId="9" fontId="5" fillId="0" borderId="0" xfId="1" applyNumberFormat="1" applyFont="1"/>
    <xf numFmtId="0" fontId="10" fillId="0" borderId="0" xfId="1" applyFont="1" applyAlignment="1">
      <alignment horizontal="center" vertical="center" wrapText="1"/>
    </xf>
    <xf numFmtId="0" fontId="4" fillId="0" borderId="2" xfId="1" applyBorder="1" applyAlignment="1">
      <alignment vertical="center" wrapText="1"/>
    </xf>
    <xf numFmtId="0" fontId="9" fillId="0" borderId="2" xfId="1" applyFont="1" applyBorder="1" applyAlignment="1">
      <alignment vertical="center" wrapText="1"/>
    </xf>
    <xf numFmtId="0" fontId="10" fillId="0" borderId="2" xfId="1" applyFont="1" applyBorder="1" applyAlignment="1">
      <alignment horizontal="center" vertical="center" wrapText="1"/>
    </xf>
    <xf numFmtId="0" fontId="9" fillId="0" borderId="0" xfId="1" applyFont="1"/>
    <xf numFmtId="1" fontId="11" fillId="0" borderId="0" xfId="0" applyNumberFormat="1" applyFont="1" applyAlignment="1">
      <alignment horizontal="right" vertical="top" wrapText="1"/>
    </xf>
    <xf numFmtId="0" fontId="9" fillId="0" borderId="1" xfId="1" applyFont="1" applyBorder="1" applyAlignment="1">
      <alignment vertical="center" wrapText="1"/>
    </xf>
    <xf numFmtId="0" fontId="10" fillId="0" borderId="1" xfId="1" applyFont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0" fontId="9" fillId="0" borderId="0" xfId="1" applyFont="1" applyFill="1" applyBorder="1" applyAlignment="1">
      <alignment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4" xfId="1" applyBorder="1"/>
    <xf numFmtId="3" fontId="4" fillId="0" borderId="4" xfId="1" applyNumberFormat="1" applyBorder="1" applyAlignment="1">
      <alignment horizontal="right"/>
    </xf>
    <xf numFmtId="164" fontId="4" fillId="0" borderId="4" xfId="1" applyNumberFormat="1" applyBorder="1" applyAlignment="1"/>
    <xf numFmtId="3" fontId="5" fillId="4" borderId="4" xfId="1" applyNumberFormat="1" applyFont="1" applyFill="1" applyBorder="1"/>
    <xf numFmtId="3" fontId="0" fillId="0" borderId="0" xfId="0" applyNumberFormat="1"/>
    <xf numFmtId="0" fontId="9" fillId="5" borderId="4" xfId="0" applyFont="1" applyFill="1" applyBorder="1" applyAlignment="1">
      <alignment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vertical="center" wrapText="1"/>
    </xf>
    <xf numFmtId="164" fontId="0" fillId="0" borderId="0" xfId="3" applyNumberFormat="1" applyFont="1"/>
    <xf numFmtId="3" fontId="13" fillId="5" borderId="5" xfId="0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0" fillId="0" borderId="4" xfId="0" applyBorder="1"/>
    <xf numFmtId="0" fontId="0" fillId="4" borderId="0" xfId="0" applyFill="1" applyAlignment="1">
      <alignment horizontal="center"/>
    </xf>
    <xf numFmtId="0" fontId="9" fillId="0" borderId="0" xfId="0" applyFont="1"/>
    <xf numFmtId="164" fontId="0" fillId="4" borderId="0" xfId="0" applyNumberFormat="1" applyFill="1"/>
    <xf numFmtId="0" fontId="14" fillId="0" borderId="0" xfId="0" applyFont="1"/>
    <xf numFmtId="0" fontId="3" fillId="0" borderId="0" xfId="0" applyFont="1"/>
    <xf numFmtId="0" fontId="5" fillId="0" borderId="0" xfId="0" applyFont="1" applyAlignment="1">
      <alignment wrapText="1"/>
    </xf>
    <xf numFmtId="3" fontId="10" fillId="0" borderId="0" xfId="1" applyNumberFormat="1" applyFont="1" applyAlignment="1">
      <alignment horizontal="center" vertical="center" wrapText="1"/>
    </xf>
    <xf numFmtId="0" fontId="5" fillId="0" borderId="0" xfId="0" applyFont="1" applyFill="1" applyAlignment="1">
      <alignment horizontal="center"/>
    </xf>
    <xf numFmtId="14" fontId="0" fillId="0" borderId="0" xfId="0" applyNumberFormat="1"/>
    <xf numFmtId="0" fontId="0" fillId="0" borderId="0" xfId="0" applyFill="1"/>
    <xf numFmtId="3" fontId="15" fillId="5" borderId="5" xfId="0" applyNumberFormat="1" applyFont="1" applyFill="1" applyBorder="1" applyAlignment="1">
      <alignment horizontal="center" vertical="center" wrapText="1"/>
    </xf>
    <xf numFmtId="3" fontId="16" fillId="5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14" fontId="0" fillId="0" borderId="0" xfId="0" applyNumberFormat="1" applyFill="1"/>
    <xf numFmtId="0" fontId="2" fillId="0" borderId="0" xfId="0" applyFont="1"/>
    <xf numFmtId="0" fontId="2" fillId="0" borderId="0" xfId="0" applyFont="1" applyFill="1"/>
    <xf numFmtId="14" fontId="5" fillId="0" borderId="0" xfId="0" applyNumberFormat="1" applyFont="1"/>
    <xf numFmtId="14" fontId="5" fillId="0" borderId="0" xfId="0" applyNumberFormat="1" applyFont="1" applyFill="1"/>
    <xf numFmtId="0" fontId="13" fillId="5" borderId="0" xfId="0" applyFont="1" applyFill="1" applyBorder="1" applyAlignment="1">
      <alignment horizontal="center" vertical="center" wrapText="1"/>
    </xf>
    <xf numFmtId="14" fontId="1" fillId="0" borderId="0" xfId="0" applyNumberFormat="1" applyFont="1"/>
    <xf numFmtId="0" fontId="1" fillId="0" borderId="0" xfId="0" applyFont="1"/>
    <xf numFmtId="14" fontId="1" fillId="0" borderId="0" xfId="0" applyNumberFormat="1" applyFont="1" applyFill="1"/>
    <xf numFmtId="0" fontId="1" fillId="0" borderId="0" xfId="0" applyFont="1" applyFill="1"/>
    <xf numFmtId="3" fontId="8" fillId="6" borderId="0" xfId="1" applyNumberFormat="1" applyFont="1" applyFill="1" applyAlignment="1">
      <alignment horizontal="center" vertical="center" wrapText="1"/>
    </xf>
    <xf numFmtId="3" fontId="10" fillId="6" borderId="0" xfId="1" applyNumberFormat="1" applyFont="1" applyFill="1" applyAlignment="1">
      <alignment horizontal="center" vertical="center" wrapText="1"/>
    </xf>
    <xf numFmtId="0" fontId="10" fillId="6" borderId="0" xfId="1" applyFont="1" applyFill="1" applyAlignment="1">
      <alignment horizontal="center" vertical="center" wrapText="1"/>
    </xf>
    <xf numFmtId="0" fontId="0" fillId="4" borderId="0" xfId="0" applyFill="1"/>
    <xf numFmtId="9" fontId="0" fillId="0" borderId="0" xfId="0" applyNumberFormat="1"/>
    <xf numFmtId="0" fontId="17" fillId="0" borderId="0" xfId="0" applyFont="1"/>
    <xf numFmtId="3" fontId="18" fillId="5" borderId="6" xfId="0" applyNumberFormat="1" applyFont="1" applyFill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4" fillId="0" borderId="2" xfId="1" applyBorder="1" applyAlignment="1">
      <alignment vertical="center" wrapText="1"/>
    </xf>
    <xf numFmtId="0" fontId="4" fillId="0" borderId="3" xfId="1" applyBorder="1" applyAlignment="1">
      <alignment vertical="center" wrapText="1"/>
    </xf>
    <xf numFmtId="0" fontId="9" fillId="0" borderId="2" xfId="1" applyFont="1" applyBorder="1" applyAlignment="1">
      <alignment vertical="center" wrapText="1"/>
    </xf>
    <xf numFmtId="0" fontId="9" fillId="0" borderId="3" xfId="1" applyFont="1" applyBorder="1" applyAlignment="1">
      <alignment vertical="center" wrapText="1"/>
    </xf>
    <xf numFmtId="3" fontId="10" fillId="0" borderId="2" xfId="1" applyNumberFormat="1" applyFont="1" applyBorder="1" applyAlignment="1">
      <alignment horizontal="center" vertical="center" wrapText="1"/>
    </xf>
    <xf numFmtId="3" fontId="10" fillId="0" borderId="3" xfId="1" applyNumberFormat="1" applyFont="1" applyBorder="1" applyAlignment="1">
      <alignment horizontal="center" vertical="center" wrapText="1"/>
    </xf>
  </cellXfs>
  <cellStyles count="4">
    <cellStyle name="Денежный 2" xfId="2" xr:uid="{00000000-0005-0000-0000-000000000000}"/>
    <cellStyle name="Обычный" xfId="0" builtinId="0"/>
    <cellStyle name="Обычный 2" xfId="1" xr:uid="{00000000-0005-0000-0000-000002000000}"/>
    <cellStyle name="Финансовый" xfId="3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1"/>
  <sheetViews>
    <sheetView tabSelected="1" workbookViewId="0">
      <selection activeCell="F2" sqref="F2"/>
    </sheetView>
  </sheetViews>
  <sheetFormatPr defaultRowHeight="14.4" x14ac:dyDescent="0.3"/>
  <cols>
    <col min="1" max="1" width="8.88671875" style="2"/>
    <col min="2" max="2" width="12" style="1" customWidth="1"/>
    <col min="3" max="3" width="7.44140625" style="1" customWidth="1"/>
    <col min="4" max="4" width="9.109375" style="1"/>
    <col min="5" max="5" width="86.6640625" bestFit="1" customWidth="1"/>
  </cols>
  <sheetData>
    <row r="1" spans="1:9" s="2" customFormat="1" x14ac:dyDescent="0.3">
      <c r="B1" s="1" t="s">
        <v>36</v>
      </c>
      <c r="C1" s="1"/>
      <c r="D1" s="35">
        <v>3000</v>
      </c>
    </row>
    <row r="2" spans="1:9" x14ac:dyDescent="0.3">
      <c r="B2" s="1" t="s">
        <v>0</v>
      </c>
      <c r="C2" s="1" t="s">
        <v>42</v>
      </c>
      <c r="D2" s="1" t="s">
        <v>1</v>
      </c>
      <c r="F2" s="27">
        <f>Итоги!C5</f>
        <v>921000</v>
      </c>
    </row>
    <row r="3" spans="1:9" x14ac:dyDescent="0.3">
      <c r="A3" s="42">
        <f>SUM(A4:A170)</f>
        <v>307</v>
      </c>
      <c r="B3" s="42"/>
      <c r="C3" s="42"/>
      <c r="D3" s="42">
        <f>SUM(D4:D170)</f>
        <v>307</v>
      </c>
      <c r="G3" t="s">
        <v>2</v>
      </c>
      <c r="I3">
        <f>1400*1.2</f>
        <v>1680</v>
      </c>
    </row>
    <row r="4" spans="1:9" s="2" customFormat="1" x14ac:dyDescent="0.3">
      <c r="A4" s="42"/>
      <c r="B4" s="42"/>
      <c r="C4" s="42"/>
      <c r="D4" s="42"/>
      <c r="E4" s="3"/>
    </row>
    <row r="5" spans="1:9" s="2" customFormat="1" x14ac:dyDescent="0.3">
      <c r="A5" s="1">
        <f>D5</f>
        <v>0</v>
      </c>
      <c r="B5" s="1"/>
      <c r="C5" s="1"/>
      <c r="D5" s="1"/>
      <c r="E5" s="51" t="s">
        <v>64</v>
      </c>
      <c r="G5" s="2">
        <v>1</v>
      </c>
    </row>
    <row r="6" spans="1:9" s="2" customFormat="1" x14ac:dyDescent="0.3">
      <c r="A6" s="1">
        <f t="shared" ref="A6:A69" si="0">D6</f>
        <v>0</v>
      </c>
      <c r="B6" s="1"/>
      <c r="C6" s="1"/>
      <c r="D6" s="1"/>
      <c r="E6" s="2" t="s">
        <v>65</v>
      </c>
      <c r="G6" s="2">
        <v>1</v>
      </c>
    </row>
    <row r="7" spans="1:9" s="2" customFormat="1" x14ac:dyDescent="0.3">
      <c r="A7" s="1">
        <f t="shared" si="0"/>
        <v>0</v>
      </c>
      <c r="B7" s="1"/>
      <c r="C7" s="1"/>
      <c r="D7" s="1"/>
      <c r="E7" s="40" t="s">
        <v>66</v>
      </c>
      <c r="G7" s="2">
        <v>1</v>
      </c>
    </row>
    <row r="8" spans="1:9" s="2" customFormat="1" x14ac:dyDescent="0.3">
      <c r="A8" s="1">
        <f t="shared" si="0"/>
        <v>0</v>
      </c>
      <c r="B8" s="1"/>
      <c r="C8" s="1"/>
      <c r="D8" s="1"/>
      <c r="E8" s="49" t="s">
        <v>67</v>
      </c>
      <c r="G8" s="2">
        <v>1</v>
      </c>
    </row>
    <row r="9" spans="1:9" s="2" customFormat="1" x14ac:dyDescent="0.3">
      <c r="A9" s="1">
        <f t="shared" si="0"/>
        <v>0</v>
      </c>
      <c r="B9" s="1"/>
      <c r="C9" s="1"/>
      <c r="D9" s="1"/>
      <c r="E9" s="3" t="s">
        <v>68</v>
      </c>
      <c r="G9" s="2">
        <v>1</v>
      </c>
    </row>
    <row r="10" spans="1:9" s="2" customFormat="1" x14ac:dyDescent="0.3">
      <c r="A10" s="1">
        <f t="shared" si="0"/>
        <v>0</v>
      </c>
      <c r="B10" s="1"/>
      <c r="C10" s="1"/>
      <c r="D10" s="1"/>
      <c r="E10" s="43" t="s">
        <v>69</v>
      </c>
      <c r="G10" s="2">
        <v>1</v>
      </c>
    </row>
    <row r="11" spans="1:9" s="2" customFormat="1" x14ac:dyDescent="0.3">
      <c r="A11" s="1">
        <f t="shared" si="0"/>
        <v>0</v>
      </c>
      <c r="B11" s="1"/>
      <c r="C11" s="1"/>
      <c r="D11" s="1"/>
      <c r="E11" s="43" t="s">
        <v>70</v>
      </c>
      <c r="G11" s="2">
        <v>1</v>
      </c>
    </row>
    <row r="12" spans="1:9" s="2" customFormat="1" x14ac:dyDescent="0.3">
      <c r="A12" s="1">
        <f t="shared" si="0"/>
        <v>0</v>
      </c>
      <c r="B12" s="1"/>
      <c r="C12" s="1"/>
      <c r="D12" s="1"/>
      <c r="E12" s="43" t="s">
        <v>71</v>
      </c>
      <c r="G12" s="2">
        <v>1</v>
      </c>
    </row>
    <row r="13" spans="1:9" s="2" customFormat="1" x14ac:dyDescent="0.3">
      <c r="A13" s="1">
        <f t="shared" si="0"/>
        <v>0</v>
      </c>
      <c r="B13" s="1"/>
      <c r="C13" s="1"/>
      <c r="D13" s="1"/>
      <c r="E13" s="3" t="s">
        <v>72</v>
      </c>
      <c r="G13" s="2">
        <v>1</v>
      </c>
    </row>
    <row r="14" spans="1:9" s="2" customFormat="1" x14ac:dyDescent="0.3">
      <c r="A14" s="1">
        <f t="shared" si="0"/>
        <v>0</v>
      </c>
      <c r="B14" s="1"/>
      <c r="C14" s="1"/>
      <c r="D14" s="1"/>
      <c r="E14" s="43" t="s">
        <v>73</v>
      </c>
      <c r="G14" s="2">
        <v>1</v>
      </c>
    </row>
    <row r="15" spans="1:9" s="2" customFormat="1" x14ac:dyDescent="0.3">
      <c r="A15" s="1">
        <f t="shared" si="0"/>
        <v>0</v>
      </c>
      <c r="B15" s="1"/>
      <c r="C15" s="1"/>
      <c r="D15" s="1"/>
      <c r="E15" s="43" t="s">
        <v>74</v>
      </c>
      <c r="G15" s="2">
        <v>1</v>
      </c>
    </row>
    <row r="16" spans="1:9" s="2" customFormat="1" x14ac:dyDescent="0.3">
      <c r="A16" s="1">
        <f t="shared" si="0"/>
        <v>0</v>
      </c>
      <c r="B16" s="1"/>
      <c r="C16" s="1"/>
      <c r="D16" s="1"/>
      <c r="E16" s="49" t="s">
        <v>75</v>
      </c>
      <c r="G16" s="2">
        <v>1</v>
      </c>
    </row>
    <row r="17" spans="1:7" s="2" customFormat="1" x14ac:dyDescent="0.3">
      <c r="A17" s="1">
        <f t="shared" si="0"/>
        <v>0</v>
      </c>
      <c r="B17" s="1"/>
      <c r="C17" s="1"/>
      <c r="D17" s="1"/>
      <c r="E17" s="49" t="s">
        <v>76</v>
      </c>
      <c r="G17" s="2">
        <v>1</v>
      </c>
    </row>
    <row r="18" spans="1:7" s="2" customFormat="1" x14ac:dyDescent="0.3">
      <c r="A18" s="1">
        <f t="shared" si="0"/>
        <v>0</v>
      </c>
      <c r="B18" s="1"/>
      <c r="C18" s="1"/>
      <c r="D18" s="1"/>
      <c r="E18" s="43" t="s">
        <v>77</v>
      </c>
      <c r="G18" s="2">
        <v>1</v>
      </c>
    </row>
    <row r="19" spans="1:7" s="2" customFormat="1" x14ac:dyDescent="0.3">
      <c r="A19" s="1">
        <f t="shared" si="0"/>
        <v>0</v>
      </c>
      <c r="B19" s="1"/>
      <c r="C19" s="1"/>
      <c r="D19" s="1"/>
      <c r="E19" s="51" t="s">
        <v>78</v>
      </c>
      <c r="G19" s="2">
        <v>1</v>
      </c>
    </row>
    <row r="20" spans="1:7" s="2" customFormat="1" x14ac:dyDescent="0.3">
      <c r="A20" s="1">
        <f t="shared" si="0"/>
        <v>0</v>
      </c>
      <c r="B20" s="1"/>
      <c r="C20" s="1"/>
      <c r="D20" s="1"/>
      <c r="E20" s="43" t="s">
        <v>79</v>
      </c>
      <c r="G20" s="2">
        <v>1</v>
      </c>
    </row>
    <row r="21" spans="1:7" s="2" customFormat="1" x14ac:dyDescent="0.3">
      <c r="A21" s="1">
        <f t="shared" si="0"/>
        <v>0</v>
      </c>
      <c r="B21" s="1"/>
      <c r="C21" s="1"/>
      <c r="D21" s="1"/>
      <c r="E21" s="49" t="s">
        <v>51</v>
      </c>
      <c r="G21" s="2">
        <v>1</v>
      </c>
    </row>
    <row r="22" spans="1:7" s="2" customFormat="1" x14ac:dyDescent="0.3">
      <c r="A22" s="1">
        <f t="shared" si="0"/>
        <v>0</v>
      </c>
      <c r="B22" s="1"/>
      <c r="C22" s="1"/>
      <c r="D22" s="1"/>
      <c r="E22" s="54" t="s">
        <v>80</v>
      </c>
      <c r="G22" s="2">
        <v>1</v>
      </c>
    </row>
    <row r="23" spans="1:7" s="2" customFormat="1" x14ac:dyDescent="0.3">
      <c r="A23" s="1">
        <f t="shared" si="0"/>
        <v>0</v>
      </c>
      <c r="B23" s="1"/>
      <c r="C23" s="1"/>
      <c r="D23" s="1"/>
      <c r="E23" s="43" t="s">
        <v>81</v>
      </c>
      <c r="G23" s="2">
        <v>1</v>
      </c>
    </row>
    <row r="24" spans="1:7" s="2" customFormat="1" x14ac:dyDescent="0.3">
      <c r="A24" s="1">
        <f t="shared" si="0"/>
        <v>0</v>
      </c>
      <c r="B24" s="1"/>
      <c r="C24" s="1"/>
      <c r="D24" s="1"/>
      <c r="E24" s="51" t="s">
        <v>82</v>
      </c>
      <c r="G24" s="2">
        <v>2</v>
      </c>
    </row>
    <row r="25" spans="1:7" s="2" customFormat="1" x14ac:dyDescent="0.3">
      <c r="A25" s="1">
        <f t="shared" si="0"/>
        <v>0</v>
      </c>
      <c r="B25" s="1"/>
      <c r="C25" s="1"/>
      <c r="D25" s="1"/>
      <c r="E25" s="54" t="s">
        <v>52</v>
      </c>
      <c r="G25" s="2">
        <v>2</v>
      </c>
    </row>
    <row r="26" spans="1:7" s="2" customFormat="1" x14ac:dyDescent="0.3">
      <c r="A26" s="1">
        <f t="shared" si="0"/>
        <v>0</v>
      </c>
      <c r="B26" s="1"/>
      <c r="C26" s="1"/>
      <c r="D26" s="1"/>
      <c r="E26" s="43" t="s">
        <v>83</v>
      </c>
      <c r="G26" s="2">
        <v>2</v>
      </c>
    </row>
    <row r="27" spans="1:7" s="2" customFormat="1" x14ac:dyDescent="0.3">
      <c r="A27" s="1">
        <f t="shared" si="0"/>
        <v>0</v>
      </c>
      <c r="B27" s="1"/>
      <c r="C27" s="1"/>
      <c r="D27" s="1"/>
      <c r="E27" s="43" t="s">
        <v>84</v>
      </c>
      <c r="G27" s="2">
        <v>2</v>
      </c>
    </row>
    <row r="28" spans="1:7" s="2" customFormat="1" x14ac:dyDescent="0.3">
      <c r="A28" s="1">
        <f t="shared" si="0"/>
        <v>0</v>
      </c>
      <c r="B28" s="1"/>
      <c r="C28" s="1"/>
      <c r="D28" s="1"/>
      <c r="E28" s="55" t="s">
        <v>85</v>
      </c>
      <c r="G28" s="2">
        <v>2</v>
      </c>
    </row>
    <row r="29" spans="1:7" s="2" customFormat="1" x14ac:dyDescent="0.3">
      <c r="A29" s="1">
        <f t="shared" si="0"/>
        <v>0</v>
      </c>
      <c r="B29" s="1"/>
      <c r="C29" s="1"/>
      <c r="D29" s="1"/>
      <c r="E29" s="43" t="s">
        <v>86</v>
      </c>
      <c r="G29" s="2">
        <v>2</v>
      </c>
    </row>
    <row r="30" spans="1:7" s="2" customFormat="1" x14ac:dyDescent="0.3">
      <c r="A30" s="1">
        <f t="shared" si="0"/>
        <v>0</v>
      </c>
      <c r="B30" s="1"/>
      <c r="C30" s="1"/>
      <c r="D30" s="1"/>
      <c r="E30" s="43" t="s">
        <v>87</v>
      </c>
      <c r="G30" s="2">
        <v>2</v>
      </c>
    </row>
    <row r="31" spans="1:7" s="2" customFormat="1" x14ac:dyDescent="0.3">
      <c r="A31" s="1">
        <f t="shared" si="0"/>
        <v>0</v>
      </c>
      <c r="B31" s="1"/>
      <c r="C31" s="1"/>
      <c r="D31" s="1"/>
      <c r="E31" s="54" t="s">
        <v>88</v>
      </c>
      <c r="G31" s="2">
        <v>2</v>
      </c>
    </row>
    <row r="32" spans="1:7" s="2" customFormat="1" x14ac:dyDescent="0.3">
      <c r="A32" s="1">
        <f t="shared" si="0"/>
        <v>0</v>
      </c>
      <c r="B32" s="1"/>
      <c r="C32" s="1"/>
      <c r="D32" s="1"/>
      <c r="E32" s="49" t="s">
        <v>89</v>
      </c>
      <c r="G32" s="2">
        <v>2</v>
      </c>
    </row>
    <row r="33" spans="1:7" s="2" customFormat="1" x14ac:dyDescent="0.3">
      <c r="A33" s="1">
        <f t="shared" si="0"/>
        <v>0</v>
      </c>
      <c r="B33" s="1"/>
      <c r="C33" s="1"/>
      <c r="D33" s="1"/>
      <c r="E33" s="43" t="s">
        <v>90</v>
      </c>
      <c r="G33" s="2">
        <v>2</v>
      </c>
    </row>
    <row r="34" spans="1:7" s="2" customFormat="1" x14ac:dyDescent="0.3">
      <c r="A34" s="1">
        <f t="shared" si="0"/>
        <v>0</v>
      </c>
      <c r="B34" s="1"/>
      <c r="C34" s="1"/>
      <c r="D34" s="47"/>
      <c r="E34" s="52" t="s">
        <v>91</v>
      </c>
      <c r="G34" s="2">
        <v>2</v>
      </c>
    </row>
    <row r="35" spans="1:7" s="2" customFormat="1" x14ac:dyDescent="0.3">
      <c r="A35" s="1">
        <f t="shared" si="0"/>
        <v>0</v>
      </c>
      <c r="B35" s="1"/>
      <c r="C35" s="1"/>
      <c r="D35" s="47"/>
      <c r="E35" s="48" t="s">
        <v>92</v>
      </c>
      <c r="G35" s="2">
        <v>2</v>
      </c>
    </row>
    <row r="36" spans="1:7" s="2" customFormat="1" x14ac:dyDescent="0.3">
      <c r="A36" s="1">
        <f t="shared" si="0"/>
        <v>0</v>
      </c>
      <c r="B36" s="1"/>
      <c r="C36" s="1"/>
      <c r="D36" s="47"/>
      <c r="E36" s="48" t="s">
        <v>93</v>
      </c>
      <c r="G36" s="2">
        <v>2</v>
      </c>
    </row>
    <row r="37" spans="1:7" s="2" customFormat="1" x14ac:dyDescent="0.3">
      <c r="A37" s="1">
        <f t="shared" si="0"/>
        <v>0</v>
      </c>
      <c r="B37" s="1"/>
      <c r="C37" s="1"/>
      <c r="D37" s="47"/>
      <c r="E37" s="56" t="s">
        <v>94</v>
      </c>
      <c r="G37" s="2">
        <v>2</v>
      </c>
    </row>
    <row r="38" spans="1:7" s="2" customFormat="1" x14ac:dyDescent="0.3">
      <c r="A38" s="1">
        <f t="shared" si="0"/>
        <v>0</v>
      </c>
      <c r="B38" s="1"/>
      <c r="C38" s="1"/>
      <c r="D38" s="47"/>
      <c r="E38" s="50" t="s">
        <v>95</v>
      </c>
      <c r="G38" s="2">
        <v>2</v>
      </c>
    </row>
    <row r="39" spans="1:7" s="2" customFormat="1" x14ac:dyDescent="0.3">
      <c r="A39" s="1">
        <f t="shared" si="0"/>
        <v>0</v>
      </c>
      <c r="B39" s="1"/>
      <c r="C39" s="1"/>
      <c r="D39" s="47"/>
      <c r="E39" s="48" t="s">
        <v>96</v>
      </c>
      <c r="G39" s="2">
        <v>2</v>
      </c>
    </row>
    <row r="40" spans="1:7" s="2" customFormat="1" x14ac:dyDescent="0.3">
      <c r="A40" s="1">
        <f t="shared" si="0"/>
        <v>0</v>
      </c>
      <c r="B40" s="1"/>
      <c r="C40" s="1"/>
      <c r="D40" s="1"/>
      <c r="E40" s="55" t="s">
        <v>97</v>
      </c>
      <c r="G40" s="2">
        <v>2</v>
      </c>
    </row>
    <row r="41" spans="1:7" s="2" customFormat="1" x14ac:dyDescent="0.3">
      <c r="A41" s="1">
        <f t="shared" si="0"/>
        <v>0</v>
      </c>
      <c r="B41" s="1"/>
      <c r="C41" s="1"/>
      <c r="D41" s="1"/>
      <c r="E41" s="49" t="s">
        <v>98</v>
      </c>
      <c r="G41" s="2">
        <v>2</v>
      </c>
    </row>
    <row r="42" spans="1:7" s="2" customFormat="1" x14ac:dyDescent="0.3">
      <c r="A42" s="1">
        <f t="shared" si="0"/>
        <v>0</v>
      </c>
      <c r="B42" s="1"/>
      <c r="C42" s="1"/>
      <c r="D42" s="1"/>
      <c r="E42" s="43" t="s">
        <v>99</v>
      </c>
      <c r="G42" s="2">
        <v>2</v>
      </c>
    </row>
    <row r="43" spans="1:7" s="2" customFormat="1" x14ac:dyDescent="0.3">
      <c r="A43" s="1">
        <f t="shared" si="0"/>
        <v>0</v>
      </c>
      <c r="B43" s="1"/>
      <c r="C43" s="1"/>
      <c r="D43" s="1"/>
      <c r="E43" s="3" t="s">
        <v>100</v>
      </c>
      <c r="G43" s="2">
        <v>2</v>
      </c>
    </row>
    <row r="44" spans="1:7" s="2" customFormat="1" x14ac:dyDescent="0.3">
      <c r="A44" s="1">
        <f t="shared" si="0"/>
        <v>0</v>
      </c>
      <c r="B44" s="1"/>
      <c r="C44" s="1"/>
      <c r="D44" s="1"/>
      <c r="E44" s="49" t="s">
        <v>101</v>
      </c>
      <c r="G44" s="2">
        <v>2</v>
      </c>
    </row>
    <row r="45" spans="1:7" s="2" customFormat="1" x14ac:dyDescent="0.3">
      <c r="A45" s="1">
        <f t="shared" si="0"/>
        <v>0</v>
      </c>
      <c r="B45" s="1"/>
      <c r="C45" s="1"/>
      <c r="D45" s="1"/>
      <c r="E45" s="2" t="s">
        <v>102</v>
      </c>
      <c r="G45" s="2">
        <v>2</v>
      </c>
    </row>
    <row r="46" spans="1:7" s="2" customFormat="1" x14ac:dyDescent="0.3">
      <c r="A46" s="1">
        <f t="shared" si="0"/>
        <v>0</v>
      </c>
      <c r="B46" s="1"/>
      <c r="C46" s="1"/>
      <c r="D46" s="1"/>
      <c r="E46" s="2" t="s">
        <v>103</v>
      </c>
      <c r="G46" s="2">
        <v>2</v>
      </c>
    </row>
    <row r="47" spans="1:7" s="2" customFormat="1" x14ac:dyDescent="0.3">
      <c r="A47" s="1">
        <f t="shared" si="0"/>
        <v>0</v>
      </c>
      <c r="B47" s="1"/>
      <c r="C47" s="1"/>
      <c r="D47" s="1"/>
      <c r="E47" s="2" t="s">
        <v>104</v>
      </c>
      <c r="G47" s="2">
        <v>2</v>
      </c>
    </row>
    <row r="48" spans="1:7" s="2" customFormat="1" x14ac:dyDescent="0.3">
      <c r="A48" s="1">
        <f t="shared" si="0"/>
        <v>0</v>
      </c>
      <c r="B48" s="1"/>
      <c r="C48" s="1"/>
      <c r="D48" s="1"/>
      <c r="E48" s="49" t="s">
        <v>105</v>
      </c>
      <c r="G48" s="2">
        <v>2</v>
      </c>
    </row>
    <row r="49" spans="1:7" s="2" customFormat="1" x14ac:dyDescent="0.3">
      <c r="A49" s="1">
        <f t="shared" si="0"/>
        <v>0</v>
      </c>
      <c r="B49" s="1"/>
      <c r="C49" s="1"/>
      <c r="D49" s="1"/>
      <c r="E49" s="2" t="s">
        <v>106</v>
      </c>
      <c r="G49" s="2">
        <v>2</v>
      </c>
    </row>
    <row r="50" spans="1:7" s="2" customFormat="1" x14ac:dyDescent="0.3">
      <c r="A50" s="1">
        <f t="shared" si="0"/>
        <v>0</v>
      </c>
      <c r="B50" s="1"/>
      <c r="C50" s="1"/>
      <c r="D50" s="1"/>
      <c r="E50" s="3" t="s">
        <v>107</v>
      </c>
      <c r="G50" s="2">
        <v>2</v>
      </c>
    </row>
    <row r="51" spans="1:7" s="2" customFormat="1" x14ac:dyDescent="0.3">
      <c r="A51" s="1">
        <f t="shared" si="0"/>
        <v>0</v>
      </c>
      <c r="B51" s="1"/>
      <c r="C51" s="1"/>
      <c r="D51" s="1"/>
      <c r="E51" s="3" t="s">
        <v>108</v>
      </c>
      <c r="G51" s="2">
        <v>2</v>
      </c>
    </row>
    <row r="52" spans="1:7" s="2" customFormat="1" x14ac:dyDescent="0.3">
      <c r="A52" s="1">
        <f t="shared" si="0"/>
        <v>0</v>
      </c>
      <c r="B52" s="1"/>
      <c r="C52" s="1"/>
      <c r="D52" s="1"/>
      <c r="E52" s="2" t="s">
        <v>109</v>
      </c>
      <c r="G52" s="2">
        <v>2</v>
      </c>
    </row>
    <row r="53" spans="1:7" s="2" customFormat="1" x14ac:dyDescent="0.3">
      <c r="A53" s="1">
        <f t="shared" si="0"/>
        <v>0</v>
      </c>
      <c r="B53" s="1"/>
      <c r="C53" s="1"/>
      <c r="D53" s="1"/>
      <c r="E53" s="2" t="s">
        <v>110</v>
      </c>
      <c r="G53" s="2">
        <v>2</v>
      </c>
    </row>
    <row r="54" spans="1:7" s="2" customFormat="1" x14ac:dyDescent="0.3">
      <c r="A54" s="1">
        <f t="shared" si="0"/>
        <v>0</v>
      </c>
      <c r="B54" s="1"/>
      <c r="C54" s="1"/>
      <c r="D54" s="1"/>
      <c r="E54" s="3" t="s">
        <v>111</v>
      </c>
      <c r="G54" s="2">
        <v>3</v>
      </c>
    </row>
    <row r="55" spans="1:7" s="2" customFormat="1" x14ac:dyDescent="0.3">
      <c r="A55" s="1">
        <f t="shared" si="0"/>
        <v>0</v>
      </c>
      <c r="B55" s="1"/>
      <c r="C55" s="1"/>
      <c r="D55" s="1"/>
      <c r="E55" s="55" t="s">
        <v>112</v>
      </c>
      <c r="G55" s="2">
        <v>3</v>
      </c>
    </row>
    <row r="56" spans="1:7" s="2" customFormat="1" x14ac:dyDescent="0.3">
      <c r="A56" s="1">
        <f t="shared" si="0"/>
        <v>0</v>
      </c>
      <c r="B56" s="1"/>
      <c r="C56" s="1"/>
      <c r="D56" s="1"/>
      <c r="E56" s="49" t="s">
        <v>113</v>
      </c>
      <c r="G56" s="2">
        <v>3</v>
      </c>
    </row>
    <row r="57" spans="1:7" s="2" customFormat="1" x14ac:dyDescent="0.3">
      <c r="A57" s="1">
        <f t="shared" si="0"/>
        <v>0</v>
      </c>
      <c r="B57" s="1"/>
      <c r="C57" s="1"/>
      <c r="D57" s="1"/>
      <c r="E57" s="49" t="s">
        <v>114</v>
      </c>
      <c r="G57" s="2">
        <v>3</v>
      </c>
    </row>
    <row r="58" spans="1:7" s="2" customFormat="1" x14ac:dyDescent="0.3">
      <c r="A58" s="1">
        <f t="shared" si="0"/>
        <v>0</v>
      </c>
      <c r="B58" s="1"/>
      <c r="C58" s="1"/>
      <c r="D58" s="1"/>
      <c r="E58" s="55" t="s">
        <v>115</v>
      </c>
      <c r="G58" s="2">
        <v>3</v>
      </c>
    </row>
    <row r="59" spans="1:7" s="2" customFormat="1" x14ac:dyDescent="0.3">
      <c r="A59" s="1">
        <f t="shared" si="0"/>
        <v>0</v>
      </c>
      <c r="B59" s="1"/>
      <c r="C59" s="1"/>
      <c r="D59" s="1"/>
      <c r="E59" s="49" t="s">
        <v>116</v>
      </c>
      <c r="G59" s="2">
        <v>3</v>
      </c>
    </row>
    <row r="60" spans="1:7" s="2" customFormat="1" x14ac:dyDescent="0.3">
      <c r="A60" s="1">
        <f t="shared" si="0"/>
        <v>0</v>
      </c>
      <c r="B60" s="1"/>
      <c r="C60" s="1"/>
      <c r="D60" s="1"/>
      <c r="E60" s="49" t="s">
        <v>117</v>
      </c>
      <c r="G60" s="2">
        <v>3</v>
      </c>
    </row>
    <row r="61" spans="1:7" s="2" customFormat="1" x14ac:dyDescent="0.3">
      <c r="A61" s="1">
        <f t="shared" si="0"/>
        <v>0</v>
      </c>
      <c r="B61" s="1"/>
      <c r="C61" s="1"/>
      <c r="D61" s="1"/>
      <c r="E61" s="49" t="s">
        <v>118</v>
      </c>
      <c r="G61" s="2">
        <v>3</v>
      </c>
    </row>
    <row r="62" spans="1:7" s="2" customFormat="1" x14ac:dyDescent="0.3">
      <c r="A62" s="1">
        <f t="shared" si="0"/>
        <v>0</v>
      </c>
      <c r="B62" s="1"/>
      <c r="C62" s="1"/>
      <c r="D62" s="1"/>
      <c r="E62" s="49" t="s">
        <v>119</v>
      </c>
      <c r="G62" s="2">
        <v>3</v>
      </c>
    </row>
    <row r="63" spans="1:7" s="2" customFormat="1" x14ac:dyDescent="0.3">
      <c r="A63" s="1">
        <f t="shared" si="0"/>
        <v>0</v>
      </c>
      <c r="B63" s="1"/>
      <c r="C63" s="1"/>
      <c r="D63" s="1"/>
      <c r="E63" s="55" t="s">
        <v>120</v>
      </c>
      <c r="G63" s="2">
        <v>3</v>
      </c>
    </row>
    <row r="64" spans="1:7" s="2" customFormat="1" x14ac:dyDescent="0.3">
      <c r="A64" s="1">
        <f t="shared" si="0"/>
        <v>0</v>
      </c>
      <c r="B64" s="1"/>
      <c r="C64" s="1"/>
      <c r="D64" s="1"/>
      <c r="E64" s="49" t="s">
        <v>121</v>
      </c>
      <c r="G64" s="2">
        <v>3</v>
      </c>
    </row>
    <row r="65" spans="1:7" s="2" customFormat="1" x14ac:dyDescent="0.3">
      <c r="A65" s="1">
        <f t="shared" si="0"/>
        <v>0</v>
      </c>
      <c r="B65" s="1"/>
      <c r="C65" s="1"/>
      <c r="D65" s="1"/>
      <c r="E65" s="49" t="s">
        <v>122</v>
      </c>
      <c r="G65" s="2">
        <v>3</v>
      </c>
    </row>
    <row r="66" spans="1:7" s="2" customFormat="1" x14ac:dyDescent="0.3">
      <c r="A66" s="1">
        <f t="shared" si="0"/>
        <v>0</v>
      </c>
      <c r="B66" s="1"/>
      <c r="C66" s="1"/>
      <c r="D66" s="1"/>
      <c r="E66" s="49" t="s">
        <v>123</v>
      </c>
      <c r="G66" s="2">
        <v>3</v>
      </c>
    </row>
    <row r="67" spans="1:7" s="2" customFormat="1" x14ac:dyDescent="0.3">
      <c r="A67" s="1">
        <f t="shared" si="0"/>
        <v>0</v>
      </c>
      <c r="B67" s="1"/>
      <c r="C67" s="1"/>
      <c r="D67" s="1"/>
      <c r="E67" s="49" t="s">
        <v>124</v>
      </c>
      <c r="G67" s="2">
        <v>3</v>
      </c>
    </row>
    <row r="68" spans="1:7" s="2" customFormat="1" x14ac:dyDescent="0.3">
      <c r="A68" s="1">
        <f t="shared" si="0"/>
        <v>0</v>
      </c>
      <c r="B68" s="1"/>
      <c r="C68" s="1"/>
      <c r="D68" s="1"/>
      <c r="E68" s="3" t="s">
        <v>125</v>
      </c>
      <c r="G68" s="2">
        <v>3</v>
      </c>
    </row>
    <row r="69" spans="1:7" s="2" customFormat="1" x14ac:dyDescent="0.3">
      <c r="A69" s="1">
        <f t="shared" si="0"/>
        <v>0</v>
      </c>
      <c r="B69" s="1"/>
      <c r="C69" s="1"/>
      <c r="D69" s="1"/>
      <c r="E69" s="49" t="s">
        <v>126</v>
      </c>
      <c r="G69" s="2">
        <v>3</v>
      </c>
    </row>
    <row r="70" spans="1:7" s="2" customFormat="1" x14ac:dyDescent="0.3">
      <c r="A70" s="1">
        <f t="shared" ref="A70:A124" si="1">D70</f>
        <v>0</v>
      </c>
      <c r="B70" s="1"/>
      <c r="C70" s="1"/>
      <c r="D70" s="1"/>
      <c r="E70" s="49" t="s">
        <v>127</v>
      </c>
      <c r="G70" s="2">
        <v>3</v>
      </c>
    </row>
    <row r="71" spans="1:7" s="2" customFormat="1" x14ac:dyDescent="0.3">
      <c r="A71" s="1">
        <f t="shared" si="1"/>
        <v>0</v>
      </c>
      <c r="B71" s="1"/>
      <c r="C71" s="1"/>
      <c r="D71" s="1"/>
      <c r="E71" s="49" t="s">
        <v>128</v>
      </c>
      <c r="G71" s="2">
        <v>3</v>
      </c>
    </row>
    <row r="72" spans="1:7" s="2" customFormat="1" x14ac:dyDescent="0.3">
      <c r="A72" s="1">
        <f t="shared" si="1"/>
        <v>0</v>
      </c>
      <c r="B72" s="1"/>
      <c r="C72" s="1"/>
      <c r="D72" s="47"/>
      <c r="E72" s="49" t="s">
        <v>129</v>
      </c>
      <c r="G72" s="2">
        <v>3</v>
      </c>
    </row>
    <row r="73" spans="1:7" s="2" customFormat="1" x14ac:dyDescent="0.3">
      <c r="A73" s="1">
        <f t="shared" si="1"/>
        <v>0</v>
      </c>
      <c r="B73" s="1"/>
      <c r="C73" s="1"/>
      <c r="D73" s="1"/>
      <c r="E73" s="49" t="s">
        <v>130</v>
      </c>
      <c r="G73" s="2">
        <v>3</v>
      </c>
    </row>
    <row r="74" spans="1:7" s="2" customFormat="1" x14ac:dyDescent="0.3">
      <c r="A74" s="1">
        <f t="shared" si="1"/>
        <v>0</v>
      </c>
      <c r="B74" s="1"/>
      <c r="C74" s="1"/>
      <c r="D74" s="1"/>
      <c r="E74" s="49" t="s">
        <v>131</v>
      </c>
      <c r="G74" s="2">
        <v>3</v>
      </c>
    </row>
    <row r="75" spans="1:7" s="2" customFormat="1" x14ac:dyDescent="0.3">
      <c r="A75" s="1">
        <f t="shared" si="1"/>
        <v>0</v>
      </c>
      <c r="B75" s="1"/>
      <c r="C75" s="1"/>
      <c r="D75" s="1"/>
      <c r="E75" s="49" t="s">
        <v>132</v>
      </c>
      <c r="G75" s="2">
        <v>3</v>
      </c>
    </row>
    <row r="76" spans="1:7" s="2" customFormat="1" x14ac:dyDescent="0.3">
      <c r="A76" s="1">
        <f t="shared" si="1"/>
        <v>0</v>
      </c>
      <c r="B76" s="1"/>
      <c r="C76" s="1"/>
      <c r="D76" s="1"/>
      <c r="E76" s="49" t="s">
        <v>133</v>
      </c>
      <c r="G76" s="2">
        <v>3</v>
      </c>
    </row>
    <row r="77" spans="1:7" s="2" customFormat="1" x14ac:dyDescent="0.3">
      <c r="A77" s="1">
        <f t="shared" si="1"/>
        <v>0</v>
      </c>
      <c r="B77" s="1"/>
      <c r="C77" s="1"/>
      <c r="D77" s="1"/>
      <c r="E77" s="55" t="s">
        <v>134</v>
      </c>
      <c r="G77" s="2">
        <v>3</v>
      </c>
    </row>
    <row r="78" spans="1:7" s="2" customFormat="1" x14ac:dyDescent="0.3">
      <c r="A78" s="1">
        <f t="shared" si="1"/>
        <v>0</v>
      </c>
      <c r="B78" s="1"/>
      <c r="C78" s="1"/>
      <c r="D78" s="1"/>
      <c r="E78" s="3" t="s">
        <v>135</v>
      </c>
      <c r="G78" s="2">
        <v>4</v>
      </c>
    </row>
    <row r="79" spans="1:7" s="2" customFormat="1" x14ac:dyDescent="0.3">
      <c r="A79" s="1">
        <f t="shared" si="1"/>
        <v>0</v>
      </c>
      <c r="B79" s="1"/>
      <c r="C79" s="1"/>
      <c r="D79" s="1"/>
      <c r="E79" s="49" t="s">
        <v>136</v>
      </c>
      <c r="G79" s="2">
        <v>4</v>
      </c>
    </row>
    <row r="80" spans="1:7" s="2" customFormat="1" x14ac:dyDescent="0.3">
      <c r="A80" s="1">
        <f t="shared" si="1"/>
        <v>0</v>
      </c>
      <c r="B80" s="1"/>
      <c r="C80" s="1"/>
      <c r="D80" s="1"/>
      <c r="E80" s="49" t="s">
        <v>137</v>
      </c>
      <c r="G80" s="2">
        <v>4</v>
      </c>
    </row>
    <row r="81" spans="1:7" s="2" customFormat="1" x14ac:dyDescent="0.3">
      <c r="A81" s="1">
        <f t="shared" si="1"/>
        <v>0</v>
      </c>
      <c r="B81" s="1"/>
      <c r="C81" s="1"/>
      <c r="D81" s="1"/>
      <c r="E81" s="49" t="s">
        <v>138</v>
      </c>
      <c r="G81" s="2">
        <v>4</v>
      </c>
    </row>
    <row r="82" spans="1:7" s="2" customFormat="1" x14ac:dyDescent="0.3">
      <c r="A82" s="1">
        <f t="shared" si="1"/>
        <v>0</v>
      </c>
      <c r="B82" s="1"/>
      <c r="C82" s="1"/>
      <c r="D82" s="1"/>
      <c r="E82" s="3" t="s">
        <v>139</v>
      </c>
      <c r="G82" s="2">
        <v>4</v>
      </c>
    </row>
    <row r="83" spans="1:7" s="2" customFormat="1" x14ac:dyDescent="0.3">
      <c r="A83" s="1">
        <f t="shared" si="1"/>
        <v>0</v>
      </c>
      <c r="B83" s="1"/>
      <c r="C83" s="1"/>
      <c r="D83" s="1"/>
      <c r="E83" s="49" t="s">
        <v>140</v>
      </c>
      <c r="G83" s="2">
        <v>4</v>
      </c>
    </row>
    <row r="84" spans="1:7" s="2" customFormat="1" x14ac:dyDescent="0.3">
      <c r="A84" s="1">
        <f t="shared" si="1"/>
        <v>0</v>
      </c>
      <c r="B84" s="1"/>
      <c r="C84" s="1"/>
      <c r="D84" s="1"/>
      <c r="E84" s="49" t="s">
        <v>141</v>
      </c>
      <c r="G84" s="2">
        <v>4</v>
      </c>
    </row>
    <row r="85" spans="1:7" s="2" customFormat="1" x14ac:dyDescent="0.3">
      <c r="A85" s="1">
        <f t="shared" si="1"/>
        <v>0</v>
      </c>
      <c r="B85" s="1"/>
      <c r="C85" s="1"/>
      <c r="D85" s="1"/>
      <c r="E85" s="49" t="s">
        <v>142</v>
      </c>
      <c r="G85" s="2">
        <v>4</v>
      </c>
    </row>
    <row r="86" spans="1:7" s="2" customFormat="1" x14ac:dyDescent="0.3">
      <c r="A86" s="1">
        <f t="shared" si="1"/>
        <v>0</v>
      </c>
      <c r="B86" s="1"/>
      <c r="C86" s="1"/>
      <c r="D86" s="1"/>
      <c r="E86" s="3" t="s">
        <v>143</v>
      </c>
      <c r="G86" s="2">
        <v>4</v>
      </c>
    </row>
    <row r="87" spans="1:7" s="2" customFormat="1" x14ac:dyDescent="0.3">
      <c r="A87" s="1">
        <f t="shared" si="1"/>
        <v>0</v>
      </c>
      <c r="B87" s="1"/>
      <c r="C87" s="1"/>
      <c r="D87" s="1"/>
      <c r="E87" s="49" t="s">
        <v>144</v>
      </c>
      <c r="G87" s="2">
        <v>4</v>
      </c>
    </row>
    <row r="88" spans="1:7" s="2" customFormat="1" x14ac:dyDescent="0.3">
      <c r="A88" s="1">
        <f t="shared" si="1"/>
        <v>0</v>
      </c>
      <c r="B88" s="1"/>
      <c r="C88" s="1"/>
      <c r="D88" s="1"/>
      <c r="E88" s="49" t="s">
        <v>145</v>
      </c>
      <c r="G88" s="2">
        <v>4</v>
      </c>
    </row>
    <row r="89" spans="1:7" s="2" customFormat="1" x14ac:dyDescent="0.3">
      <c r="A89" s="1">
        <f t="shared" si="1"/>
        <v>0</v>
      </c>
      <c r="B89" s="1"/>
      <c r="C89" s="1"/>
      <c r="D89" s="1"/>
      <c r="E89" s="49" t="s">
        <v>146</v>
      </c>
      <c r="G89" s="2">
        <v>4</v>
      </c>
    </row>
    <row r="90" spans="1:7" s="2" customFormat="1" x14ac:dyDescent="0.3">
      <c r="A90" s="1">
        <f t="shared" si="1"/>
        <v>0</v>
      </c>
      <c r="B90" s="1"/>
      <c r="C90" s="1"/>
      <c r="D90" s="1"/>
      <c r="E90" s="49" t="s">
        <v>147</v>
      </c>
      <c r="G90" s="53"/>
    </row>
    <row r="91" spans="1:7" s="2" customFormat="1" x14ac:dyDescent="0.3">
      <c r="A91" s="1">
        <f t="shared" si="1"/>
        <v>0</v>
      </c>
      <c r="B91" s="1" t="s">
        <v>60</v>
      </c>
      <c r="C91" s="1"/>
      <c r="D91" s="1"/>
      <c r="E91" s="3" t="s">
        <v>148</v>
      </c>
      <c r="G91" s="53">
        <v>7</v>
      </c>
    </row>
    <row r="92" spans="1:7" s="2" customFormat="1" x14ac:dyDescent="0.3">
      <c r="A92" s="1">
        <f t="shared" si="1"/>
        <v>0</v>
      </c>
      <c r="B92" s="1"/>
      <c r="C92" s="1"/>
      <c r="D92" s="1"/>
      <c r="E92" s="49" t="s">
        <v>149</v>
      </c>
      <c r="G92" s="53">
        <v>7</v>
      </c>
    </row>
    <row r="93" spans="1:7" s="2" customFormat="1" x14ac:dyDescent="0.3">
      <c r="A93" s="1">
        <f t="shared" si="1"/>
        <v>0</v>
      </c>
      <c r="B93" s="1"/>
      <c r="C93" s="1"/>
      <c r="D93" s="1"/>
      <c r="E93" s="55" t="s">
        <v>150</v>
      </c>
      <c r="G93" s="53">
        <v>7</v>
      </c>
    </row>
    <row r="94" spans="1:7" s="2" customFormat="1" x14ac:dyDescent="0.3">
      <c r="A94" s="1">
        <f t="shared" si="1"/>
        <v>0</v>
      </c>
      <c r="B94" s="1"/>
      <c r="C94" s="1"/>
      <c r="D94" s="1"/>
      <c r="E94" s="49" t="s">
        <v>151</v>
      </c>
      <c r="G94" s="53">
        <v>7</v>
      </c>
    </row>
    <row r="95" spans="1:7" s="2" customFormat="1" x14ac:dyDescent="0.3">
      <c r="A95" s="1">
        <f t="shared" si="1"/>
        <v>0</v>
      </c>
      <c r="B95" s="1"/>
      <c r="C95" s="1"/>
      <c r="D95" s="1"/>
      <c r="E95" s="49" t="s">
        <v>152</v>
      </c>
      <c r="G95" s="53">
        <v>7</v>
      </c>
    </row>
    <row r="96" spans="1:7" s="2" customFormat="1" x14ac:dyDescent="0.3">
      <c r="A96" s="1">
        <f t="shared" si="1"/>
        <v>0</v>
      </c>
      <c r="B96" s="1"/>
      <c r="C96" s="1"/>
      <c r="D96" s="1"/>
      <c r="E96" s="49" t="s">
        <v>153</v>
      </c>
      <c r="G96" s="53">
        <v>7</v>
      </c>
    </row>
    <row r="97" spans="1:7" s="2" customFormat="1" x14ac:dyDescent="0.3">
      <c r="A97" s="1">
        <f t="shared" si="1"/>
        <v>0</v>
      </c>
      <c r="B97" s="1"/>
      <c r="C97" s="1"/>
      <c r="D97" s="1"/>
      <c r="E97" s="49" t="s">
        <v>154</v>
      </c>
      <c r="G97" s="53">
        <v>7</v>
      </c>
    </row>
    <row r="98" spans="1:7" s="2" customFormat="1" x14ac:dyDescent="0.3">
      <c r="A98" s="1">
        <f t="shared" si="1"/>
        <v>0</v>
      </c>
      <c r="B98" s="1"/>
      <c r="C98" s="1"/>
      <c r="D98" s="1"/>
      <c r="E98" s="49" t="s">
        <v>155</v>
      </c>
      <c r="G98" s="53">
        <v>7</v>
      </c>
    </row>
    <row r="99" spans="1:7" s="2" customFormat="1" x14ac:dyDescent="0.3">
      <c r="A99" s="1">
        <f t="shared" si="1"/>
        <v>0</v>
      </c>
      <c r="B99" s="1"/>
      <c r="C99" s="1"/>
      <c r="D99" s="1"/>
      <c r="E99" s="49" t="s">
        <v>156</v>
      </c>
      <c r="G99" s="53">
        <v>7</v>
      </c>
    </row>
    <row r="100" spans="1:7" s="2" customFormat="1" x14ac:dyDescent="0.3">
      <c r="A100" s="1">
        <f t="shared" si="1"/>
        <v>0</v>
      </c>
      <c r="B100" s="1"/>
      <c r="C100" s="1"/>
      <c r="D100" s="1"/>
      <c r="E100" s="49" t="s">
        <v>157</v>
      </c>
      <c r="G100" s="53">
        <v>7</v>
      </c>
    </row>
    <row r="101" spans="1:7" s="2" customFormat="1" x14ac:dyDescent="0.3">
      <c r="A101" s="1">
        <f t="shared" si="1"/>
        <v>0</v>
      </c>
      <c r="B101" s="1"/>
      <c r="C101" s="1"/>
      <c r="D101" s="1"/>
      <c r="E101" s="49" t="s">
        <v>158</v>
      </c>
      <c r="G101" s="53">
        <v>7</v>
      </c>
    </row>
    <row r="102" spans="1:7" s="2" customFormat="1" x14ac:dyDescent="0.3">
      <c r="A102" s="1">
        <f t="shared" si="1"/>
        <v>0</v>
      </c>
      <c r="B102" s="1"/>
      <c r="C102" s="1"/>
      <c r="D102" s="1"/>
      <c r="E102" s="49" t="s">
        <v>159</v>
      </c>
      <c r="G102" s="53">
        <v>7</v>
      </c>
    </row>
    <row r="103" spans="1:7" s="2" customFormat="1" x14ac:dyDescent="0.3">
      <c r="A103" s="1">
        <f t="shared" si="1"/>
        <v>0</v>
      </c>
      <c r="B103" s="1"/>
      <c r="C103" s="1"/>
      <c r="D103" s="1"/>
      <c r="E103" s="3" t="s">
        <v>160</v>
      </c>
      <c r="G103" s="53">
        <v>7</v>
      </c>
    </row>
    <row r="104" spans="1:7" s="2" customFormat="1" x14ac:dyDescent="0.3">
      <c r="A104" s="1">
        <f t="shared" si="1"/>
        <v>0</v>
      </c>
      <c r="B104" s="1"/>
      <c r="C104" s="1"/>
      <c r="D104" s="1"/>
      <c r="E104" s="49" t="s">
        <v>161</v>
      </c>
      <c r="G104" s="53">
        <v>7</v>
      </c>
    </row>
    <row r="105" spans="1:7" s="2" customFormat="1" x14ac:dyDescent="0.3">
      <c r="A105" s="1">
        <f t="shared" si="1"/>
        <v>0</v>
      </c>
      <c r="B105" s="1"/>
      <c r="C105" s="1"/>
      <c r="D105" s="1"/>
      <c r="E105" s="3" t="s">
        <v>162</v>
      </c>
      <c r="G105" s="53">
        <v>9</v>
      </c>
    </row>
    <row r="106" spans="1:7" s="2" customFormat="1" x14ac:dyDescent="0.3">
      <c r="A106" s="1">
        <f t="shared" si="1"/>
        <v>0</v>
      </c>
      <c r="B106" s="1"/>
      <c r="C106" s="1"/>
      <c r="D106" s="1"/>
      <c r="E106" s="49" t="s">
        <v>163</v>
      </c>
      <c r="G106" s="53">
        <v>9</v>
      </c>
    </row>
    <row r="107" spans="1:7" s="2" customFormat="1" x14ac:dyDescent="0.3">
      <c r="A107" s="1">
        <f t="shared" si="1"/>
        <v>0</v>
      </c>
      <c r="B107" s="1"/>
      <c r="C107" s="1"/>
      <c r="D107" s="1"/>
      <c r="E107" s="49" t="s">
        <v>164</v>
      </c>
      <c r="G107" s="53">
        <v>9</v>
      </c>
    </row>
    <row r="108" spans="1:7" s="2" customFormat="1" x14ac:dyDescent="0.3">
      <c r="A108" s="1">
        <f t="shared" si="1"/>
        <v>0</v>
      </c>
      <c r="B108" s="1"/>
      <c r="C108" s="1"/>
      <c r="D108" s="1"/>
      <c r="E108" s="49" t="s">
        <v>165</v>
      </c>
      <c r="G108" s="53">
        <v>9</v>
      </c>
    </row>
    <row r="109" spans="1:7" s="2" customFormat="1" x14ac:dyDescent="0.3">
      <c r="A109" s="1">
        <f t="shared" si="1"/>
        <v>0</v>
      </c>
      <c r="B109" s="1"/>
      <c r="C109" s="1"/>
      <c r="D109" s="1"/>
      <c r="E109" s="49" t="s">
        <v>166</v>
      </c>
      <c r="G109" s="53">
        <v>9</v>
      </c>
    </row>
    <row r="110" spans="1:7" s="2" customFormat="1" x14ac:dyDescent="0.3">
      <c r="A110" s="1">
        <f t="shared" si="1"/>
        <v>0</v>
      </c>
      <c r="B110" s="1"/>
      <c r="C110" s="1"/>
      <c r="D110" s="1"/>
      <c r="E110" s="3" t="s">
        <v>167</v>
      </c>
      <c r="G110" s="53">
        <v>9</v>
      </c>
    </row>
    <row r="111" spans="1:7" s="2" customFormat="1" x14ac:dyDescent="0.3">
      <c r="A111" s="1">
        <f t="shared" si="1"/>
        <v>0</v>
      </c>
      <c r="B111" s="1"/>
      <c r="C111" s="1"/>
      <c r="D111" s="1"/>
      <c r="E111" s="55" t="s">
        <v>168</v>
      </c>
      <c r="G111" s="53">
        <v>9</v>
      </c>
    </row>
    <row r="112" spans="1:7" s="2" customFormat="1" x14ac:dyDescent="0.3">
      <c r="A112" s="1">
        <f t="shared" si="1"/>
        <v>0</v>
      </c>
      <c r="B112" s="1"/>
      <c r="C112" s="1"/>
      <c r="D112" s="1"/>
      <c r="E112" s="55" t="s">
        <v>169</v>
      </c>
      <c r="G112" s="53">
        <v>9</v>
      </c>
    </row>
    <row r="113" spans="1:7" s="2" customFormat="1" x14ac:dyDescent="0.3">
      <c r="A113" s="1">
        <f t="shared" si="1"/>
        <v>0</v>
      </c>
      <c r="B113" s="1"/>
      <c r="C113" s="1"/>
      <c r="D113" s="1"/>
      <c r="E113" s="55" t="s">
        <v>170</v>
      </c>
      <c r="G113" s="53">
        <v>9</v>
      </c>
    </row>
    <row r="114" spans="1:7" s="2" customFormat="1" x14ac:dyDescent="0.3">
      <c r="A114" s="1">
        <f t="shared" si="1"/>
        <v>0</v>
      </c>
      <c r="B114" s="1"/>
      <c r="C114" s="1"/>
      <c r="D114" s="1"/>
      <c r="E114" s="55" t="s">
        <v>171</v>
      </c>
      <c r="G114" s="53">
        <v>9</v>
      </c>
    </row>
    <row r="115" spans="1:7" s="2" customFormat="1" x14ac:dyDescent="0.3">
      <c r="A115" s="1">
        <f t="shared" si="1"/>
        <v>0</v>
      </c>
      <c r="B115" s="1"/>
      <c r="C115" s="1"/>
      <c r="D115" s="1"/>
      <c r="E115" s="55" t="s">
        <v>172</v>
      </c>
      <c r="G115" s="53">
        <v>9</v>
      </c>
    </row>
    <row r="116" spans="1:7" s="2" customFormat="1" x14ac:dyDescent="0.3">
      <c r="A116" s="1">
        <f t="shared" si="1"/>
        <v>0</v>
      </c>
      <c r="B116" s="1"/>
      <c r="C116" s="1"/>
      <c r="D116" s="1"/>
      <c r="E116" s="55" t="s">
        <v>173</v>
      </c>
      <c r="G116" s="53">
        <v>9</v>
      </c>
    </row>
    <row r="117" spans="1:7" s="2" customFormat="1" x14ac:dyDescent="0.3">
      <c r="A117" s="1">
        <f t="shared" si="1"/>
        <v>0</v>
      </c>
      <c r="B117" s="1"/>
      <c r="C117" s="1"/>
      <c r="D117" s="1"/>
      <c r="E117" s="55" t="s">
        <v>174</v>
      </c>
      <c r="G117" s="53">
        <v>9</v>
      </c>
    </row>
    <row r="118" spans="1:7" s="2" customFormat="1" x14ac:dyDescent="0.3">
      <c r="A118" s="1">
        <f t="shared" si="1"/>
        <v>0</v>
      </c>
      <c r="B118" s="1"/>
      <c r="C118" s="1"/>
      <c r="D118" s="1"/>
      <c r="E118" s="55" t="s">
        <v>175</v>
      </c>
      <c r="G118" s="53">
        <v>9</v>
      </c>
    </row>
    <row r="119" spans="1:7" s="2" customFormat="1" x14ac:dyDescent="0.3">
      <c r="A119" s="1">
        <f t="shared" si="1"/>
        <v>0</v>
      </c>
      <c r="B119" s="1"/>
      <c r="C119" s="1"/>
      <c r="D119" s="1"/>
      <c r="E119" s="55" t="s">
        <v>176</v>
      </c>
      <c r="G119" s="53">
        <v>9</v>
      </c>
    </row>
    <row r="120" spans="1:7" s="2" customFormat="1" x14ac:dyDescent="0.3">
      <c r="A120" s="1">
        <f t="shared" si="1"/>
        <v>0</v>
      </c>
      <c r="B120" s="1"/>
      <c r="C120" s="1"/>
      <c r="D120" s="1"/>
      <c r="E120" s="55" t="s">
        <v>177</v>
      </c>
      <c r="G120" s="53">
        <v>9</v>
      </c>
    </row>
    <row r="121" spans="1:7" s="2" customFormat="1" x14ac:dyDescent="0.3">
      <c r="A121" s="1">
        <f t="shared" si="1"/>
        <v>0</v>
      </c>
      <c r="B121" s="1"/>
      <c r="C121" s="1"/>
      <c r="D121" s="1"/>
      <c r="E121" s="55" t="s">
        <v>178</v>
      </c>
      <c r="G121" s="53">
        <v>9</v>
      </c>
    </row>
    <row r="122" spans="1:7" s="2" customFormat="1" x14ac:dyDescent="0.3">
      <c r="A122" s="1">
        <f t="shared" si="1"/>
        <v>0</v>
      </c>
      <c r="B122" s="1"/>
      <c r="C122" s="1"/>
      <c r="D122" s="1"/>
      <c r="E122" s="55" t="s">
        <v>179</v>
      </c>
      <c r="G122" s="53">
        <v>9</v>
      </c>
    </row>
    <row r="123" spans="1:7" s="2" customFormat="1" x14ac:dyDescent="0.3">
      <c r="A123" s="1">
        <f t="shared" si="1"/>
        <v>0</v>
      </c>
      <c r="B123" s="1"/>
      <c r="C123" s="1"/>
      <c r="D123" s="1"/>
      <c r="E123" s="55" t="s">
        <v>180</v>
      </c>
      <c r="G123" s="53">
        <v>9</v>
      </c>
    </row>
    <row r="124" spans="1:7" s="2" customFormat="1" x14ac:dyDescent="0.3">
      <c r="A124" s="1">
        <f t="shared" si="1"/>
        <v>0</v>
      </c>
      <c r="B124" s="1"/>
      <c r="C124" s="1"/>
      <c r="D124" s="1"/>
      <c r="E124" s="55" t="s">
        <v>181</v>
      </c>
      <c r="G124" s="53">
        <v>9</v>
      </c>
    </row>
    <row r="125" spans="1:7" x14ac:dyDescent="0.3">
      <c r="B125" s="2"/>
      <c r="C125" s="2"/>
      <c r="E125" s="3" t="s">
        <v>182</v>
      </c>
      <c r="G125" s="53">
        <v>8</v>
      </c>
    </row>
    <row r="126" spans="1:7" s="2" customFormat="1" x14ac:dyDescent="0.3">
      <c r="D126" s="1"/>
      <c r="E126" s="3" t="s">
        <v>183</v>
      </c>
      <c r="G126" s="53"/>
    </row>
    <row r="127" spans="1:7" s="2" customFormat="1" x14ac:dyDescent="0.3">
      <c r="D127" s="1"/>
      <c r="E127" s="3" t="s">
        <v>184</v>
      </c>
      <c r="G127" s="53"/>
    </row>
    <row r="128" spans="1:7" s="2" customFormat="1" x14ac:dyDescent="0.3">
      <c r="D128" s="1"/>
      <c r="E128" s="3" t="s">
        <v>185</v>
      </c>
      <c r="G128" s="53"/>
    </row>
    <row r="129" spans="4:7" s="2" customFormat="1" x14ac:dyDescent="0.3">
      <c r="D129" s="1"/>
      <c r="E129" s="3" t="s">
        <v>186</v>
      </c>
      <c r="G129" s="53"/>
    </row>
    <row r="130" spans="4:7" s="2" customFormat="1" x14ac:dyDescent="0.3">
      <c r="D130" s="1"/>
      <c r="E130" s="3" t="s">
        <v>187</v>
      </c>
      <c r="G130" s="53"/>
    </row>
    <row r="131" spans="4:7" s="2" customFormat="1" x14ac:dyDescent="0.3">
      <c r="D131" s="1"/>
      <c r="E131" s="3" t="s">
        <v>188</v>
      </c>
      <c r="G131" s="53"/>
    </row>
    <row r="132" spans="4:7" s="2" customFormat="1" x14ac:dyDescent="0.3">
      <c r="D132" s="1"/>
      <c r="E132" s="3" t="s">
        <v>189</v>
      </c>
      <c r="G132" s="53"/>
    </row>
    <row r="133" spans="4:7" s="2" customFormat="1" x14ac:dyDescent="0.3">
      <c r="D133" s="1"/>
      <c r="E133" s="3" t="s">
        <v>190</v>
      </c>
      <c r="G133" s="53"/>
    </row>
    <row r="134" spans="4:7" s="2" customFormat="1" x14ac:dyDescent="0.3">
      <c r="D134" s="1"/>
      <c r="E134" s="3" t="s">
        <v>191</v>
      </c>
      <c r="G134" s="53"/>
    </row>
    <row r="135" spans="4:7" s="2" customFormat="1" x14ac:dyDescent="0.3">
      <c r="D135" s="1"/>
      <c r="E135" s="3" t="s">
        <v>192</v>
      </c>
      <c r="G135" s="53"/>
    </row>
    <row r="136" spans="4:7" s="2" customFormat="1" x14ac:dyDescent="0.3">
      <c r="D136" s="1"/>
      <c r="E136" s="3" t="s">
        <v>193</v>
      </c>
      <c r="G136" s="53"/>
    </row>
    <row r="137" spans="4:7" s="2" customFormat="1" x14ac:dyDescent="0.3">
      <c r="D137" s="1"/>
      <c r="E137" s="3" t="s">
        <v>194</v>
      </c>
      <c r="G137" s="53"/>
    </row>
    <row r="138" spans="4:7" s="2" customFormat="1" x14ac:dyDescent="0.3">
      <c r="D138" s="1"/>
      <c r="E138" s="3" t="s">
        <v>195</v>
      </c>
      <c r="G138" s="53"/>
    </row>
    <row r="139" spans="4:7" s="2" customFormat="1" x14ac:dyDescent="0.3">
      <c r="D139" s="1"/>
      <c r="E139" s="3" t="s">
        <v>196</v>
      </c>
      <c r="G139" s="53"/>
    </row>
    <row r="140" spans="4:7" s="2" customFormat="1" x14ac:dyDescent="0.3">
      <c r="D140" s="1"/>
      <c r="E140" s="3" t="s">
        <v>197</v>
      </c>
      <c r="G140" s="53"/>
    </row>
    <row r="141" spans="4:7" s="2" customFormat="1" x14ac:dyDescent="0.3">
      <c r="D141" s="1"/>
      <c r="E141" s="3" t="s">
        <v>198</v>
      </c>
      <c r="G141" s="53"/>
    </row>
    <row r="142" spans="4:7" s="2" customFormat="1" x14ac:dyDescent="0.3">
      <c r="D142" s="1"/>
      <c r="E142" s="3" t="s">
        <v>199</v>
      </c>
      <c r="G142" s="53"/>
    </row>
    <row r="143" spans="4:7" s="2" customFormat="1" x14ac:dyDescent="0.3">
      <c r="D143" s="1"/>
      <c r="E143" s="3" t="s">
        <v>200</v>
      </c>
      <c r="G143" s="53"/>
    </row>
    <row r="144" spans="4:7" s="2" customFormat="1" x14ac:dyDescent="0.3">
      <c r="D144" s="1"/>
      <c r="E144" s="3" t="s">
        <v>201</v>
      </c>
      <c r="G144" s="53"/>
    </row>
    <row r="145" spans="1:10" s="2" customFormat="1" x14ac:dyDescent="0.3">
      <c r="D145" s="1"/>
      <c r="E145" s="3" t="s">
        <v>202</v>
      </c>
      <c r="G145" s="53"/>
    </row>
    <row r="146" spans="1:10" s="2" customFormat="1" x14ac:dyDescent="0.3">
      <c r="D146" s="1"/>
      <c r="E146" s="3" t="s">
        <v>203</v>
      </c>
      <c r="G146" s="53"/>
    </row>
    <row r="147" spans="1:10" s="2" customFormat="1" x14ac:dyDescent="0.3">
      <c r="D147" s="1"/>
      <c r="E147" s="3" t="s">
        <v>204</v>
      </c>
      <c r="G147" s="53"/>
    </row>
    <row r="148" spans="1:10" s="2" customFormat="1" x14ac:dyDescent="0.3">
      <c r="D148" s="1"/>
      <c r="E148" s="3" t="s">
        <v>205</v>
      </c>
      <c r="G148" s="53"/>
    </row>
    <row r="149" spans="1:10" s="2" customFormat="1" x14ac:dyDescent="0.3">
      <c r="D149" s="1"/>
      <c r="E149" s="3" t="s">
        <v>206</v>
      </c>
      <c r="G149" s="53"/>
    </row>
    <row r="150" spans="1:10" s="2" customFormat="1" x14ac:dyDescent="0.3">
      <c r="D150" s="1"/>
      <c r="E150" s="3" t="s">
        <v>207</v>
      </c>
      <c r="G150" s="53"/>
    </row>
    <row r="151" spans="1:10" s="2" customFormat="1" x14ac:dyDescent="0.3">
      <c r="D151" s="1"/>
      <c r="E151" s="3" t="s">
        <v>208</v>
      </c>
      <c r="G151" s="53"/>
    </row>
    <row r="152" spans="1:10" s="2" customFormat="1" x14ac:dyDescent="0.3">
      <c r="D152" s="1"/>
      <c r="E152" s="3" t="s">
        <v>209</v>
      </c>
      <c r="G152" s="53"/>
    </row>
    <row r="153" spans="1:10" s="2" customFormat="1" x14ac:dyDescent="0.3">
      <c r="D153" s="1"/>
      <c r="E153" s="3" t="s">
        <v>210</v>
      </c>
      <c r="G153" s="53"/>
    </row>
    <row r="154" spans="1:10" s="2" customFormat="1" x14ac:dyDescent="0.3">
      <c r="D154" s="1"/>
      <c r="E154" s="3" t="s">
        <v>211</v>
      </c>
      <c r="G154" s="53"/>
    </row>
    <row r="155" spans="1:10" s="2" customFormat="1" x14ac:dyDescent="0.3">
      <c r="D155" s="1"/>
      <c r="E155" s="3" t="s">
        <v>212</v>
      </c>
      <c r="G155" s="53"/>
    </row>
    <row r="156" spans="1:10" s="2" customFormat="1" x14ac:dyDescent="0.3">
      <c r="D156" s="1"/>
      <c r="E156" s="3"/>
      <c r="G156" s="53"/>
    </row>
    <row r="157" spans="1:10" s="2" customFormat="1" x14ac:dyDescent="0.3">
      <c r="D157" s="1"/>
      <c r="E157" s="3"/>
      <c r="G157" s="53"/>
    </row>
    <row r="158" spans="1:10" x14ac:dyDescent="0.3">
      <c r="B158" s="2"/>
      <c r="C158" s="2"/>
      <c r="G158" s="53"/>
      <c r="H158" s="2" t="s">
        <v>50</v>
      </c>
      <c r="I158" t="s">
        <v>49</v>
      </c>
      <c r="J158" t="s">
        <v>57</v>
      </c>
    </row>
    <row r="159" spans="1:10" x14ac:dyDescent="0.3">
      <c r="A159" s="2">
        <f>D159</f>
        <v>20</v>
      </c>
      <c r="B159" s="2"/>
      <c r="C159" s="2"/>
      <c r="D159" s="1">
        <f>H159*I159</f>
        <v>20</v>
      </c>
      <c r="E159" s="44" t="s">
        <v>44</v>
      </c>
      <c r="G159" s="53">
        <v>2</v>
      </c>
      <c r="H159" s="2">
        <v>2</v>
      </c>
      <c r="I159" s="61">
        <v>10</v>
      </c>
    </row>
    <row r="160" spans="1:10" s="2" customFormat="1" x14ac:dyDescent="0.3">
      <c r="A160" s="2">
        <f>D160</f>
        <v>0</v>
      </c>
      <c r="D160" s="1">
        <f t="shared" ref="D160:D170" si="2">H160*I160</f>
        <v>0</v>
      </c>
      <c r="E160" s="44" t="s">
        <v>20</v>
      </c>
      <c r="G160" s="53">
        <v>2</v>
      </c>
      <c r="H160" s="2">
        <v>20</v>
      </c>
      <c r="I160" s="61">
        <v>0</v>
      </c>
    </row>
    <row r="161" spans="1:10" s="2" customFormat="1" x14ac:dyDescent="0.3">
      <c r="A161" s="2">
        <f>D161</f>
        <v>0</v>
      </c>
      <c r="D161" s="1">
        <f t="shared" si="2"/>
        <v>0</v>
      </c>
      <c r="E161" s="44" t="s">
        <v>53</v>
      </c>
      <c r="G161" s="53">
        <v>3</v>
      </c>
      <c r="H161" s="2">
        <v>10</v>
      </c>
      <c r="I161" s="61">
        <v>0</v>
      </c>
    </row>
    <row r="162" spans="1:10" x14ac:dyDescent="0.3">
      <c r="A162" s="2">
        <f t="shared" ref="A162:A167" si="3">D162</f>
        <v>80</v>
      </c>
      <c r="B162" s="2"/>
      <c r="C162" s="2"/>
      <c r="D162" s="1">
        <f t="shared" si="2"/>
        <v>80</v>
      </c>
      <c r="E162" s="57" t="s">
        <v>54</v>
      </c>
      <c r="F162" s="38"/>
      <c r="G162" s="53">
        <v>1</v>
      </c>
      <c r="H162" s="2">
        <v>40</v>
      </c>
      <c r="I162" s="61">
        <v>2</v>
      </c>
    </row>
    <row r="163" spans="1:10" x14ac:dyDescent="0.3">
      <c r="A163" s="2">
        <f t="shared" si="3"/>
        <v>50</v>
      </c>
      <c r="B163" s="2"/>
      <c r="C163" s="2"/>
      <c r="D163" s="1">
        <f t="shared" si="2"/>
        <v>50</v>
      </c>
      <c r="E163" s="44" t="s">
        <v>45</v>
      </c>
      <c r="G163" s="53">
        <v>3</v>
      </c>
      <c r="H163" s="2">
        <v>50</v>
      </c>
      <c r="I163" s="61">
        <v>1</v>
      </c>
    </row>
    <row r="164" spans="1:10" s="2" customFormat="1" x14ac:dyDescent="0.3">
      <c r="A164" s="2">
        <f t="shared" ref="A164" si="4">D164</f>
        <v>32</v>
      </c>
      <c r="D164" s="1">
        <f>H164*I164*J164</f>
        <v>32</v>
      </c>
      <c r="E164" s="44" t="s">
        <v>61</v>
      </c>
      <c r="G164" s="53">
        <v>4</v>
      </c>
      <c r="H164" s="2">
        <v>8</v>
      </c>
      <c r="I164" s="61">
        <v>1</v>
      </c>
      <c r="J164" s="2">
        <v>4</v>
      </c>
    </row>
    <row r="165" spans="1:10" x14ac:dyDescent="0.3">
      <c r="A165" s="2">
        <f t="shared" si="3"/>
        <v>32</v>
      </c>
      <c r="B165" s="2"/>
      <c r="C165" s="2"/>
      <c r="D165" s="1">
        <f>H165*I165*J165</f>
        <v>32</v>
      </c>
      <c r="E165" s="44" t="s">
        <v>46</v>
      </c>
      <c r="G165" s="53">
        <v>4</v>
      </c>
      <c r="H165" s="2">
        <v>8</v>
      </c>
      <c r="I165" s="61">
        <v>1</v>
      </c>
      <c r="J165">
        <v>4</v>
      </c>
    </row>
    <row r="166" spans="1:10" x14ac:dyDescent="0.3">
      <c r="A166" s="2">
        <f t="shared" si="3"/>
        <v>80</v>
      </c>
      <c r="B166" s="2"/>
      <c r="C166" s="2"/>
      <c r="D166" s="1">
        <f>H166*I166*J166</f>
        <v>80</v>
      </c>
      <c r="E166" s="44" t="s">
        <v>47</v>
      </c>
      <c r="G166" s="53">
        <v>4</v>
      </c>
      <c r="H166" s="2">
        <v>4</v>
      </c>
      <c r="I166" s="61">
        <v>5</v>
      </c>
      <c r="J166">
        <v>4</v>
      </c>
    </row>
    <row r="167" spans="1:10" x14ac:dyDescent="0.3">
      <c r="A167" s="2">
        <f t="shared" si="3"/>
        <v>4</v>
      </c>
      <c r="B167" s="2"/>
      <c r="C167" s="2"/>
      <c r="D167" s="1">
        <f t="shared" si="2"/>
        <v>4</v>
      </c>
      <c r="E167" s="44" t="s">
        <v>48</v>
      </c>
      <c r="F167" s="4"/>
      <c r="G167" s="53">
        <v>4</v>
      </c>
      <c r="H167" s="2">
        <v>4</v>
      </c>
      <c r="I167" s="2">
        <v>1</v>
      </c>
    </row>
    <row r="168" spans="1:10" x14ac:dyDescent="0.3">
      <c r="A168" s="2">
        <f t="shared" ref="A168" si="5">D168</f>
        <v>3</v>
      </c>
      <c r="B168" s="2"/>
      <c r="C168" s="2"/>
      <c r="D168" s="1">
        <f t="shared" si="2"/>
        <v>3</v>
      </c>
      <c r="E168" s="57" t="s">
        <v>55</v>
      </c>
      <c r="F168" s="2"/>
      <c r="G168" s="53">
        <v>4</v>
      </c>
      <c r="H168" s="2">
        <v>1</v>
      </c>
      <c r="I168" s="61">
        <v>3</v>
      </c>
    </row>
    <row r="169" spans="1:10" x14ac:dyDescent="0.3">
      <c r="A169" s="2">
        <f t="shared" ref="A169" si="6">D169</f>
        <v>0</v>
      </c>
      <c r="B169" s="2"/>
      <c r="C169" s="2"/>
      <c r="D169" s="1">
        <f t="shared" si="2"/>
        <v>0</v>
      </c>
      <c r="E169" s="57" t="s">
        <v>56</v>
      </c>
      <c r="F169" s="2"/>
      <c r="G169" s="53">
        <v>6</v>
      </c>
      <c r="H169" s="2">
        <v>2</v>
      </c>
      <c r="I169" s="61">
        <v>0</v>
      </c>
    </row>
    <row r="170" spans="1:10" x14ac:dyDescent="0.3">
      <c r="A170" s="2">
        <f t="shared" ref="A170" si="7">D170</f>
        <v>6</v>
      </c>
      <c r="B170" s="2"/>
      <c r="C170" s="2"/>
      <c r="D170" s="1">
        <f t="shared" si="2"/>
        <v>6</v>
      </c>
      <c r="E170" s="57" t="s">
        <v>58</v>
      </c>
      <c r="F170" s="2"/>
      <c r="G170" s="53">
        <v>4</v>
      </c>
      <c r="H170" s="2">
        <v>2</v>
      </c>
      <c r="I170" s="61">
        <v>3</v>
      </c>
    </row>
    <row r="171" spans="1:10" x14ac:dyDescent="0.3">
      <c r="B171" s="2"/>
      <c r="C171" s="2"/>
      <c r="G171" s="2"/>
    </row>
    <row r="172" spans="1:10" x14ac:dyDescent="0.3">
      <c r="B172" s="2"/>
      <c r="C172" s="2"/>
      <c r="E172" s="3"/>
      <c r="G172" s="2"/>
    </row>
    <row r="173" spans="1:10" x14ac:dyDescent="0.3">
      <c r="B173" s="2"/>
      <c r="C173" s="2"/>
      <c r="G173" s="2"/>
    </row>
    <row r="174" spans="1:10" x14ac:dyDescent="0.3">
      <c r="B174" s="2"/>
      <c r="C174" s="2"/>
      <c r="G174" s="2"/>
    </row>
    <row r="175" spans="1:10" x14ac:dyDescent="0.3">
      <c r="B175" s="2"/>
      <c r="C175" s="2"/>
      <c r="E175" s="3"/>
      <c r="G175" s="2"/>
    </row>
    <row r="176" spans="1:10" x14ac:dyDescent="0.3">
      <c r="B176" s="2"/>
      <c r="C176" s="2"/>
      <c r="G176" s="2"/>
    </row>
    <row r="177" spans="2:7" x14ac:dyDescent="0.3">
      <c r="B177" s="2"/>
      <c r="C177" s="2"/>
      <c r="G177" s="2"/>
    </row>
    <row r="178" spans="2:7" x14ac:dyDescent="0.3">
      <c r="B178" s="2"/>
      <c r="C178" s="2"/>
      <c r="G178" s="2"/>
    </row>
    <row r="179" spans="2:7" x14ac:dyDescent="0.3">
      <c r="B179" s="2"/>
      <c r="C179" s="2"/>
      <c r="G179" s="2"/>
    </row>
    <row r="180" spans="2:7" x14ac:dyDescent="0.3">
      <c r="B180" s="2"/>
      <c r="C180" s="2"/>
      <c r="E180" s="3"/>
      <c r="G180" s="2"/>
    </row>
    <row r="181" spans="2:7" x14ac:dyDescent="0.3">
      <c r="B181" s="2"/>
      <c r="C181" s="2"/>
      <c r="G181" s="2"/>
    </row>
    <row r="182" spans="2:7" x14ac:dyDescent="0.3">
      <c r="B182" s="2"/>
      <c r="C182" s="2"/>
      <c r="E182" s="39"/>
      <c r="G182" s="2"/>
    </row>
    <row r="183" spans="2:7" x14ac:dyDescent="0.3">
      <c r="B183" s="2"/>
      <c r="C183" s="2"/>
      <c r="E183" s="3"/>
      <c r="G183" s="2"/>
    </row>
    <row r="184" spans="2:7" x14ac:dyDescent="0.3">
      <c r="B184" s="2"/>
      <c r="C184" s="2"/>
      <c r="G184" s="2"/>
    </row>
    <row r="185" spans="2:7" s="2" customFormat="1" x14ac:dyDescent="0.3">
      <c r="D185" s="1"/>
      <c r="E185" s="39"/>
    </row>
    <row r="186" spans="2:7" x14ac:dyDescent="0.3">
      <c r="B186" s="2"/>
      <c r="C186" s="2"/>
      <c r="E186" s="3"/>
      <c r="G186" s="2"/>
    </row>
    <row r="187" spans="2:7" x14ac:dyDescent="0.3">
      <c r="B187" s="2"/>
      <c r="C187" s="2"/>
      <c r="E187" s="39"/>
      <c r="F187" s="4"/>
      <c r="G187" s="2"/>
    </row>
    <row r="188" spans="2:7" x14ac:dyDescent="0.3">
      <c r="B188" s="2"/>
      <c r="C188" s="2"/>
      <c r="E188" s="39"/>
      <c r="G188" s="2"/>
    </row>
    <row r="189" spans="2:7" x14ac:dyDescent="0.3">
      <c r="B189" s="2"/>
      <c r="C189" s="2"/>
      <c r="E189" s="3"/>
      <c r="G189" s="2"/>
    </row>
    <row r="190" spans="2:7" x14ac:dyDescent="0.3">
      <c r="B190" s="2"/>
      <c r="C190" s="2"/>
      <c r="E190" s="39"/>
      <c r="G190" s="2"/>
    </row>
    <row r="191" spans="2:7" x14ac:dyDescent="0.3">
      <c r="B191" s="2"/>
      <c r="C191" s="2"/>
      <c r="G191" s="2"/>
    </row>
    <row r="192" spans="2:7" x14ac:dyDescent="0.3">
      <c r="B192" s="2"/>
      <c r="C192" s="2"/>
      <c r="E192" s="39"/>
      <c r="G192" s="2"/>
    </row>
    <row r="193" spans="2:7" x14ac:dyDescent="0.3">
      <c r="B193" s="2"/>
      <c r="C193" s="2"/>
      <c r="E193" s="3"/>
      <c r="G193" s="2"/>
    </row>
    <row r="194" spans="2:7" s="2" customFormat="1" x14ac:dyDescent="0.3">
      <c r="D194" s="1"/>
      <c r="E194" s="3"/>
    </row>
    <row r="195" spans="2:7" x14ac:dyDescent="0.3">
      <c r="B195" s="2"/>
      <c r="C195" s="2"/>
      <c r="E195" s="39"/>
      <c r="G195" s="2"/>
    </row>
    <row r="196" spans="2:7" x14ac:dyDescent="0.3">
      <c r="B196" s="2"/>
      <c r="C196" s="2"/>
      <c r="G196" s="2"/>
    </row>
    <row r="197" spans="2:7" x14ac:dyDescent="0.3">
      <c r="B197" s="2"/>
      <c r="C197" s="2"/>
      <c r="E197" s="39"/>
      <c r="G197" s="2"/>
    </row>
    <row r="198" spans="2:7" x14ac:dyDescent="0.3">
      <c r="B198" s="2"/>
      <c r="C198" s="2"/>
      <c r="E198" s="39"/>
      <c r="G198" s="2"/>
    </row>
    <row r="199" spans="2:7" x14ac:dyDescent="0.3">
      <c r="B199" s="2"/>
      <c r="C199" s="2"/>
      <c r="G199" s="2"/>
    </row>
    <row r="200" spans="2:7" s="2" customFormat="1" x14ac:dyDescent="0.3">
      <c r="D200" s="1"/>
    </row>
    <row r="201" spans="2:7" s="2" customFormat="1" x14ac:dyDescent="0.3">
      <c r="D201" s="1"/>
    </row>
    <row r="202" spans="2:7" x14ac:dyDescent="0.3">
      <c r="B202" s="2"/>
      <c r="C202" s="2"/>
      <c r="G202" s="2"/>
    </row>
    <row r="203" spans="2:7" x14ac:dyDescent="0.3">
      <c r="B203" s="2"/>
      <c r="C203" s="2"/>
      <c r="G203" s="2"/>
    </row>
    <row r="204" spans="2:7" s="2" customFormat="1" x14ac:dyDescent="0.3">
      <c r="D204" s="1"/>
      <c r="E204" s="39"/>
    </row>
    <row r="205" spans="2:7" x14ac:dyDescent="0.3">
      <c r="B205" s="2"/>
      <c r="C205" s="2"/>
      <c r="G205" s="2"/>
    </row>
    <row r="206" spans="2:7" x14ac:dyDescent="0.3">
      <c r="B206" s="2"/>
      <c r="C206" s="2"/>
      <c r="E206" s="39"/>
      <c r="G206" s="2"/>
    </row>
    <row r="207" spans="2:7" x14ac:dyDescent="0.3">
      <c r="B207" s="2"/>
      <c r="C207" s="2"/>
      <c r="E207" s="39"/>
      <c r="G207" s="2"/>
    </row>
    <row r="208" spans="2:7" x14ac:dyDescent="0.3">
      <c r="B208" s="2"/>
      <c r="C208" s="2"/>
      <c r="E208" s="39"/>
      <c r="G208" s="2"/>
    </row>
    <row r="209" spans="5:7" x14ac:dyDescent="0.3">
      <c r="E209" s="39"/>
      <c r="G209" s="2"/>
    </row>
    <row r="210" spans="5:7" x14ac:dyDescent="0.3">
      <c r="E210" s="39"/>
      <c r="G210" s="2"/>
    </row>
    <row r="211" spans="5:7" x14ac:dyDescent="0.3">
      <c r="E211" s="3"/>
    </row>
    <row r="212" spans="5:7" x14ac:dyDescent="0.3">
      <c r="E212" s="39"/>
      <c r="G212" s="2"/>
    </row>
    <row r="213" spans="5:7" x14ac:dyDescent="0.3">
      <c r="E213" s="39"/>
      <c r="G213" s="2"/>
    </row>
    <row r="214" spans="5:7" x14ac:dyDescent="0.3">
      <c r="E214" s="39"/>
      <c r="G214" s="2"/>
    </row>
    <row r="215" spans="5:7" x14ac:dyDescent="0.3">
      <c r="E215" s="39"/>
      <c r="G215" s="2"/>
    </row>
    <row r="216" spans="5:7" x14ac:dyDescent="0.3">
      <c r="E216" s="3"/>
      <c r="G216" s="2"/>
    </row>
    <row r="217" spans="5:7" x14ac:dyDescent="0.3">
      <c r="G217" s="2"/>
    </row>
    <row r="218" spans="5:7" x14ac:dyDescent="0.3">
      <c r="E218" s="3"/>
      <c r="G218" s="2"/>
    </row>
    <row r="219" spans="5:7" x14ac:dyDescent="0.3">
      <c r="G219" s="2"/>
    </row>
    <row r="220" spans="5:7" x14ac:dyDescent="0.3">
      <c r="G220" s="2"/>
    </row>
    <row r="221" spans="5:7" x14ac:dyDescent="0.3">
      <c r="E221" s="3"/>
      <c r="G221" s="2"/>
    </row>
    <row r="222" spans="5:7" x14ac:dyDescent="0.3">
      <c r="G222" s="2"/>
    </row>
    <row r="223" spans="5:7" x14ac:dyDescent="0.3">
      <c r="G223" s="2"/>
    </row>
    <row r="224" spans="5:7" x14ac:dyDescent="0.3">
      <c r="G224" s="2"/>
    </row>
    <row r="225" spans="5:7" x14ac:dyDescent="0.3">
      <c r="E225" s="3"/>
    </row>
    <row r="226" spans="5:7" x14ac:dyDescent="0.3">
      <c r="E226" s="3"/>
      <c r="G226" s="2"/>
    </row>
    <row r="227" spans="5:7" x14ac:dyDescent="0.3">
      <c r="G227" s="2"/>
    </row>
    <row r="228" spans="5:7" x14ac:dyDescent="0.3">
      <c r="G228" s="2"/>
    </row>
    <row r="229" spans="5:7" x14ac:dyDescent="0.3">
      <c r="G229" s="2"/>
    </row>
    <row r="230" spans="5:7" x14ac:dyDescent="0.3">
      <c r="G230" s="2"/>
    </row>
    <row r="231" spans="5:7" x14ac:dyDescent="0.3">
      <c r="G231" s="2"/>
    </row>
    <row r="232" spans="5:7" x14ac:dyDescent="0.3">
      <c r="G232" s="2"/>
    </row>
    <row r="233" spans="5:7" x14ac:dyDescent="0.3">
      <c r="G233" s="2"/>
    </row>
    <row r="234" spans="5:7" x14ac:dyDescent="0.3">
      <c r="G234" s="2"/>
    </row>
    <row r="235" spans="5:7" x14ac:dyDescent="0.3">
      <c r="G235" s="2"/>
    </row>
    <row r="236" spans="5:7" x14ac:dyDescent="0.3">
      <c r="G236" s="2"/>
    </row>
    <row r="237" spans="5:7" x14ac:dyDescent="0.3">
      <c r="G237" s="2"/>
    </row>
    <row r="238" spans="5:7" x14ac:dyDescent="0.3">
      <c r="G238" s="2"/>
    </row>
    <row r="239" spans="5:7" x14ac:dyDescent="0.3">
      <c r="G239" s="2"/>
    </row>
    <row r="240" spans="5:7" x14ac:dyDescent="0.3">
      <c r="G240" s="2"/>
    </row>
    <row r="241" spans="5:7" x14ac:dyDescent="0.3">
      <c r="G241" s="2"/>
    </row>
    <row r="242" spans="5:7" x14ac:dyDescent="0.3">
      <c r="G242" s="2"/>
    </row>
    <row r="243" spans="5:7" x14ac:dyDescent="0.3">
      <c r="G243" s="2"/>
    </row>
    <row r="244" spans="5:7" x14ac:dyDescent="0.3">
      <c r="G244" s="2"/>
    </row>
    <row r="245" spans="5:7" x14ac:dyDescent="0.3">
      <c r="G245" s="2"/>
    </row>
    <row r="246" spans="5:7" x14ac:dyDescent="0.3">
      <c r="G246" s="2"/>
    </row>
    <row r="247" spans="5:7" x14ac:dyDescent="0.3">
      <c r="G247" s="2"/>
    </row>
    <row r="248" spans="5:7" x14ac:dyDescent="0.3">
      <c r="G248" s="2"/>
    </row>
    <row r="249" spans="5:7" x14ac:dyDescent="0.3">
      <c r="G249" s="2"/>
    </row>
    <row r="250" spans="5:7" x14ac:dyDescent="0.3">
      <c r="G250" s="2"/>
    </row>
    <row r="251" spans="5:7" x14ac:dyDescent="0.3">
      <c r="G251" s="2"/>
    </row>
    <row r="252" spans="5:7" x14ac:dyDescent="0.3">
      <c r="G252" s="2"/>
    </row>
    <row r="253" spans="5:7" x14ac:dyDescent="0.3">
      <c r="G253" s="2"/>
    </row>
    <row r="254" spans="5:7" x14ac:dyDescent="0.3">
      <c r="G254" s="2"/>
    </row>
    <row r="255" spans="5:7" x14ac:dyDescent="0.3">
      <c r="E255" s="3"/>
      <c r="G255" s="2"/>
    </row>
    <row r="256" spans="5:7" x14ac:dyDescent="0.3">
      <c r="G256" s="2"/>
    </row>
    <row r="257" spans="7:7" x14ac:dyDescent="0.3">
      <c r="G257" s="2"/>
    </row>
    <row r="258" spans="7:7" x14ac:dyDescent="0.3">
      <c r="G258" s="2"/>
    </row>
    <row r="259" spans="7:7" x14ac:dyDescent="0.3">
      <c r="G259" s="2"/>
    </row>
    <row r="260" spans="7:7" x14ac:dyDescent="0.3">
      <c r="G260" s="2"/>
    </row>
    <row r="261" spans="7:7" x14ac:dyDescent="0.3">
      <c r="G261" s="2"/>
    </row>
    <row r="262" spans="7:7" x14ac:dyDescent="0.3">
      <c r="G262" s="2"/>
    </row>
    <row r="263" spans="7:7" x14ac:dyDescent="0.3">
      <c r="G263" s="2"/>
    </row>
    <row r="264" spans="7:7" x14ac:dyDescent="0.3">
      <c r="G264" s="2"/>
    </row>
    <row r="265" spans="7:7" x14ac:dyDescent="0.3">
      <c r="G265" s="2"/>
    </row>
    <row r="266" spans="7:7" x14ac:dyDescent="0.3">
      <c r="G266" s="2"/>
    </row>
    <row r="267" spans="7:7" x14ac:dyDescent="0.3">
      <c r="G267" s="2"/>
    </row>
    <row r="268" spans="7:7" x14ac:dyDescent="0.3">
      <c r="G268" s="2"/>
    </row>
    <row r="269" spans="7:7" x14ac:dyDescent="0.3">
      <c r="G269" s="2"/>
    </row>
    <row r="270" spans="7:7" x14ac:dyDescent="0.3">
      <c r="G270" s="2"/>
    </row>
    <row r="271" spans="7:7" x14ac:dyDescent="0.3">
      <c r="G271" s="2"/>
    </row>
    <row r="272" spans="7:7" x14ac:dyDescent="0.3">
      <c r="G272" s="2"/>
    </row>
    <row r="273" spans="5:7" x14ac:dyDescent="0.3">
      <c r="G273" s="2"/>
    </row>
    <row r="274" spans="5:7" x14ac:dyDescent="0.3">
      <c r="G274" s="2"/>
    </row>
    <row r="275" spans="5:7" x14ac:dyDescent="0.3">
      <c r="G275" s="2"/>
    </row>
    <row r="276" spans="5:7" x14ac:dyDescent="0.3">
      <c r="G276" s="2"/>
    </row>
    <row r="277" spans="5:7" x14ac:dyDescent="0.3">
      <c r="G277" s="2"/>
    </row>
    <row r="278" spans="5:7" x14ac:dyDescent="0.3">
      <c r="G278" s="2"/>
    </row>
    <row r="279" spans="5:7" x14ac:dyDescent="0.3">
      <c r="G279" s="2"/>
    </row>
    <row r="280" spans="5:7" x14ac:dyDescent="0.3">
      <c r="E280" s="3"/>
      <c r="G280" s="2"/>
    </row>
    <row r="281" spans="5:7" x14ac:dyDescent="0.3">
      <c r="G281" s="2"/>
    </row>
    <row r="282" spans="5:7" x14ac:dyDescent="0.3">
      <c r="G282" s="2"/>
    </row>
    <row r="283" spans="5:7" x14ac:dyDescent="0.3">
      <c r="G283" s="2"/>
    </row>
    <row r="284" spans="5:7" x14ac:dyDescent="0.3">
      <c r="G284" s="2"/>
    </row>
    <row r="285" spans="5:7" x14ac:dyDescent="0.3">
      <c r="E285" s="3"/>
      <c r="G285" s="2"/>
    </row>
    <row r="286" spans="5:7" x14ac:dyDescent="0.3">
      <c r="G286" s="2"/>
    </row>
    <row r="287" spans="5:7" x14ac:dyDescent="0.3">
      <c r="G287" s="2"/>
    </row>
    <row r="288" spans="5:7" x14ac:dyDescent="0.3">
      <c r="E288" s="3"/>
      <c r="G288" s="2"/>
    </row>
    <row r="289" spans="5:7" x14ac:dyDescent="0.3">
      <c r="G289" s="2"/>
    </row>
    <row r="290" spans="5:7" x14ac:dyDescent="0.3">
      <c r="G290" s="2"/>
    </row>
    <row r="291" spans="5:7" x14ac:dyDescent="0.3">
      <c r="E291" s="3"/>
    </row>
    <row r="295" spans="5:7" x14ac:dyDescent="0.3">
      <c r="E295" s="3"/>
    </row>
    <row r="296" spans="5:7" x14ac:dyDescent="0.3">
      <c r="G296" s="2"/>
    </row>
    <row r="297" spans="5:7" x14ac:dyDescent="0.3">
      <c r="G297" s="2"/>
    </row>
    <row r="298" spans="5:7" x14ac:dyDescent="0.3">
      <c r="G298" s="2"/>
    </row>
    <row r="299" spans="5:7" x14ac:dyDescent="0.3">
      <c r="G299" s="2"/>
    </row>
    <row r="300" spans="5:7" x14ac:dyDescent="0.3">
      <c r="G300" s="2"/>
    </row>
    <row r="301" spans="5:7" x14ac:dyDescent="0.3">
      <c r="E301" s="3"/>
      <c r="G301" s="2"/>
    </row>
    <row r="302" spans="5:7" x14ac:dyDescent="0.3">
      <c r="G302" s="2"/>
    </row>
    <row r="303" spans="5:7" x14ac:dyDescent="0.3">
      <c r="G303" s="2"/>
    </row>
    <row r="304" spans="5:7" x14ac:dyDescent="0.3">
      <c r="G304" s="2"/>
    </row>
    <row r="305" spans="5:7" x14ac:dyDescent="0.3">
      <c r="G305" s="2"/>
    </row>
    <row r="306" spans="5:7" x14ac:dyDescent="0.3">
      <c r="E306" s="3"/>
    </row>
    <row r="310" spans="5:7" x14ac:dyDescent="0.3">
      <c r="E310" s="3"/>
    </row>
    <row r="311" spans="5:7" x14ac:dyDescent="0.3">
      <c r="G311" s="2"/>
    </row>
    <row r="312" spans="5:7" x14ac:dyDescent="0.3">
      <c r="G312" s="2"/>
    </row>
    <row r="313" spans="5:7" x14ac:dyDescent="0.3">
      <c r="G313" s="2"/>
    </row>
    <row r="314" spans="5:7" x14ac:dyDescent="0.3">
      <c r="E314" s="3"/>
      <c r="G314" s="2"/>
    </row>
    <row r="315" spans="5:7" x14ac:dyDescent="0.3">
      <c r="G315" s="2"/>
    </row>
    <row r="316" spans="5:7" x14ac:dyDescent="0.3">
      <c r="G316" s="2"/>
    </row>
    <row r="317" spans="5:7" x14ac:dyDescent="0.3">
      <c r="G317" s="2"/>
    </row>
    <row r="318" spans="5:7" x14ac:dyDescent="0.3">
      <c r="E318" s="3"/>
      <c r="G318" s="2"/>
    </row>
    <row r="319" spans="5:7" x14ac:dyDescent="0.3">
      <c r="G319" s="2"/>
    </row>
    <row r="320" spans="5:7" x14ac:dyDescent="0.3">
      <c r="G320" s="2"/>
    </row>
    <row r="321" spans="5:7" x14ac:dyDescent="0.3">
      <c r="E321" s="3"/>
      <c r="G321" s="2"/>
    </row>
    <row r="322" spans="5:7" x14ac:dyDescent="0.3">
      <c r="G322" s="2"/>
    </row>
    <row r="323" spans="5:7" x14ac:dyDescent="0.3">
      <c r="G323" s="2"/>
    </row>
    <row r="324" spans="5:7" x14ac:dyDescent="0.3">
      <c r="G324" s="2"/>
    </row>
    <row r="325" spans="5:7" x14ac:dyDescent="0.3">
      <c r="E325" s="3"/>
      <c r="G325" s="2"/>
    </row>
    <row r="326" spans="5:7" x14ac:dyDescent="0.3">
      <c r="G326" s="2"/>
    </row>
    <row r="327" spans="5:7" x14ac:dyDescent="0.3">
      <c r="G327" s="2"/>
    </row>
    <row r="328" spans="5:7" x14ac:dyDescent="0.3">
      <c r="G328" s="2"/>
    </row>
    <row r="329" spans="5:7" x14ac:dyDescent="0.3">
      <c r="E329" s="3"/>
      <c r="G329" s="2"/>
    </row>
    <row r="330" spans="5:7" x14ac:dyDescent="0.3">
      <c r="G330" s="2"/>
    </row>
    <row r="331" spans="5:7" x14ac:dyDescent="0.3">
      <c r="G331" s="2"/>
    </row>
    <row r="332" spans="5:7" x14ac:dyDescent="0.3">
      <c r="G332" s="2"/>
    </row>
    <row r="333" spans="5:7" x14ac:dyDescent="0.3">
      <c r="E333" s="3"/>
      <c r="G333" s="2"/>
    </row>
    <row r="334" spans="5:7" x14ac:dyDescent="0.3">
      <c r="G334" s="2"/>
    </row>
    <row r="335" spans="5:7" x14ac:dyDescent="0.3">
      <c r="G335" s="2"/>
    </row>
    <row r="336" spans="5:7" x14ac:dyDescent="0.3">
      <c r="G336" s="2"/>
    </row>
    <row r="337" spans="5:7" x14ac:dyDescent="0.3">
      <c r="E337" s="3"/>
      <c r="G337" s="2"/>
    </row>
    <row r="338" spans="5:7" x14ac:dyDescent="0.3">
      <c r="G338" s="2"/>
    </row>
    <row r="339" spans="5:7" x14ac:dyDescent="0.3">
      <c r="G339" s="2"/>
    </row>
    <row r="340" spans="5:7" x14ac:dyDescent="0.3">
      <c r="G340" s="2"/>
    </row>
    <row r="341" spans="5:7" x14ac:dyDescent="0.3">
      <c r="E341" s="3"/>
      <c r="G341" s="2"/>
    </row>
    <row r="342" spans="5:7" x14ac:dyDescent="0.3">
      <c r="E342" s="3"/>
      <c r="G342" s="2"/>
    </row>
    <row r="343" spans="5:7" x14ac:dyDescent="0.3">
      <c r="G343" s="2"/>
    </row>
    <row r="344" spans="5:7" x14ac:dyDescent="0.3">
      <c r="G344" s="2"/>
    </row>
    <row r="345" spans="5:7" x14ac:dyDescent="0.3">
      <c r="G345" s="2"/>
    </row>
    <row r="346" spans="5:7" x14ac:dyDescent="0.3">
      <c r="E346" s="3"/>
    </row>
    <row r="347" spans="5:7" x14ac:dyDescent="0.3">
      <c r="E347" s="3"/>
      <c r="G347" s="2"/>
    </row>
    <row r="348" spans="5:7" x14ac:dyDescent="0.3">
      <c r="G348" s="2"/>
    </row>
    <row r="349" spans="5:7" x14ac:dyDescent="0.3">
      <c r="G349" s="2"/>
    </row>
    <row r="350" spans="5:7" x14ac:dyDescent="0.3">
      <c r="G350" s="2"/>
    </row>
    <row r="351" spans="5:7" x14ac:dyDescent="0.3">
      <c r="G351" s="2"/>
    </row>
    <row r="352" spans="5:7" x14ac:dyDescent="0.3">
      <c r="G352" s="2"/>
    </row>
    <row r="353" spans="5:7" x14ac:dyDescent="0.3">
      <c r="G353" s="2"/>
    </row>
    <row r="354" spans="5:7" x14ac:dyDescent="0.3">
      <c r="G354" s="2"/>
    </row>
    <row r="355" spans="5:7" x14ac:dyDescent="0.3">
      <c r="G355" s="2"/>
    </row>
    <row r="356" spans="5:7" x14ac:dyDescent="0.3">
      <c r="G356" s="2"/>
    </row>
    <row r="357" spans="5:7" x14ac:dyDescent="0.3">
      <c r="E357" s="3"/>
      <c r="G357" s="2"/>
    </row>
    <row r="358" spans="5:7" x14ac:dyDescent="0.3">
      <c r="G358" s="2"/>
    </row>
    <row r="359" spans="5:7" x14ac:dyDescent="0.3">
      <c r="G359" s="2"/>
    </row>
    <row r="360" spans="5:7" x14ac:dyDescent="0.3">
      <c r="E360" s="3"/>
      <c r="G360" s="2"/>
    </row>
    <row r="361" spans="5:7" x14ac:dyDescent="0.3">
      <c r="G361" s="2"/>
    </row>
    <row r="362" spans="5:7" x14ac:dyDescent="0.3">
      <c r="G362" s="2"/>
    </row>
    <row r="363" spans="5:7" x14ac:dyDescent="0.3">
      <c r="E363" s="3"/>
      <c r="G363" s="2"/>
    </row>
    <row r="364" spans="5:7" x14ac:dyDescent="0.3">
      <c r="G364" s="2"/>
    </row>
    <row r="365" spans="5:7" x14ac:dyDescent="0.3">
      <c r="G365" s="2"/>
    </row>
    <row r="366" spans="5:7" x14ac:dyDescent="0.3">
      <c r="G366" s="2"/>
    </row>
    <row r="367" spans="5:7" x14ac:dyDescent="0.3">
      <c r="E367" s="3"/>
      <c r="G367" s="2"/>
    </row>
    <row r="368" spans="5:7" x14ac:dyDescent="0.3">
      <c r="G368" s="2"/>
    </row>
    <row r="369" spans="5:7" x14ac:dyDescent="0.3">
      <c r="G369" s="2"/>
    </row>
    <row r="370" spans="5:7" x14ac:dyDescent="0.3">
      <c r="G370" s="2"/>
    </row>
    <row r="371" spans="5:7" x14ac:dyDescent="0.3">
      <c r="E371" s="3"/>
      <c r="G371" s="2"/>
    </row>
    <row r="372" spans="5:7" x14ac:dyDescent="0.3">
      <c r="G372" s="2"/>
    </row>
    <row r="373" spans="5:7" x14ac:dyDescent="0.3">
      <c r="G373" s="2"/>
    </row>
    <row r="374" spans="5:7" x14ac:dyDescent="0.3">
      <c r="G374" s="2"/>
    </row>
    <row r="375" spans="5:7" x14ac:dyDescent="0.3">
      <c r="E375" s="3"/>
      <c r="G375" s="2"/>
    </row>
    <row r="376" spans="5:7" x14ac:dyDescent="0.3">
      <c r="G376" s="2"/>
    </row>
    <row r="377" spans="5:7" x14ac:dyDescent="0.3">
      <c r="G377" s="2"/>
    </row>
    <row r="379" spans="5:7" x14ac:dyDescent="0.3">
      <c r="G379" s="2"/>
    </row>
    <row r="380" spans="5:7" x14ac:dyDescent="0.3">
      <c r="G380" s="2"/>
    </row>
    <row r="381" spans="5:7" x14ac:dyDescent="0.3">
      <c r="G381" s="2"/>
    </row>
    <row r="382" spans="5:7" x14ac:dyDescent="0.3">
      <c r="G382" s="2"/>
    </row>
    <row r="383" spans="5:7" x14ac:dyDescent="0.3">
      <c r="G383" s="2"/>
    </row>
    <row r="384" spans="5:7" x14ac:dyDescent="0.3">
      <c r="G384" s="2"/>
    </row>
    <row r="385" spans="7:7" x14ac:dyDescent="0.3">
      <c r="G385" s="2"/>
    </row>
    <row r="386" spans="7:7" x14ac:dyDescent="0.3">
      <c r="G386" s="2"/>
    </row>
    <row r="387" spans="7:7" x14ac:dyDescent="0.3">
      <c r="G387" s="2"/>
    </row>
    <row r="388" spans="7:7" x14ac:dyDescent="0.3">
      <c r="G388" s="2"/>
    </row>
    <row r="389" spans="7:7" x14ac:dyDescent="0.3">
      <c r="G389" s="2"/>
    </row>
    <row r="390" spans="7:7" x14ac:dyDescent="0.3">
      <c r="G390" s="2"/>
    </row>
    <row r="391" spans="7:7" x14ac:dyDescent="0.3">
      <c r="G391" s="2"/>
    </row>
    <row r="392" spans="7:7" x14ac:dyDescent="0.3">
      <c r="G392" s="2"/>
    </row>
    <row r="393" spans="7:7" x14ac:dyDescent="0.3">
      <c r="G393" s="2"/>
    </row>
    <row r="394" spans="7:7" x14ac:dyDescent="0.3">
      <c r="G394" s="2"/>
    </row>
    <row r="395" spans="7:7" x14ac:dyDescent="0.3">
      <c r="G395" s="2"/>
    </row>
    <row r="396" spans="7:7" x14ac:dyDescent="0.3">
      <c r="G396" s="2"/>
    </row>
    <row r="397" spans="7:7" x14ac:dyDescent="0.3">
      <c r="G397" s="2"/>
    </row>
    <row r="400" spans="7:7" x14ac:dyDescent="0.3">
      <c r="G400" s="2"/>
    </row>
    <row r="401" spans="7:7" x14ac:dyDescent="0.3">
      <c r="G401" s="2"/>
    </row>
    <row r="402" spans="7:7" x14ac:dyDescent="0.3">
      <c r="G402" s="2"/>
    </row>
    <row r="403" spans="7:7" x14ac:dyDescent="0.3">
      <c r="G403" s="2"/>
    </row>
    <row r="404" spans="7:7" x14ac:dyDescent="0.3">
      <c r="G404" s="2"/>
    </row>
    <row r="405" spans="7:7" x14ac:dyDescent="0.3">
      <c r="G405" s="2"/>
    </row>
    <row r="406" spans="7:7" x14ac:dyDescent="0.3">
      <c r="G406" s="2"/>
    </row>
    <row r="407" spans="7:7" x14ac:dyDescent="0.3">
      <c r="G407" s="2"/>
    </row>
    <row r="408" spans="7:7" x14ac:dyDescent="0.3">
      <c r="G408" s="2"/>
    </row>
    <row r="409" spans="7:7" x14ac:dyDescent="0.3">
      <c r="G409" s="2"/>
    </row>
    <row r="410" spans="7:7" x14ac:dyDescent="0.3">
      <c r="G410" s="2"/>
    </row>
    <row r="411" spans="7:7" x14ac:dyDescent="0.3">
      <c r="G411" s="2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N22"/>
  <sheetViews>
    <sheetView workbookViewId="0">
      <selection activeCell="K12" sqref="K12"/>
    </sheetView>
  </sheetViews>
  <sheetFormatPr defaultColWidth="8.88671875" defaultRowHeight="14.4" x14ac:dyDescent="0.3"/>
  <cols>
    <col min="1" max="1" width="8.88671875" style="2"/>
    <col min="2" max="2" width="30.5546875" style="2" customWidth="1"/>
    <col min="3" max="3" width="45.44140625" style="2" customWidth="1"/>
    <col min="4" max="4" width="8.88671875" style="2"/>
    <col min="5" max="5" width="14.33203125" style="2" bestFit="1" customWidth="1"/>
    <col min="6" max="6" width="11.33203125" style="2" customWidth="1"/>
    <col min="7" max="7" width="8.88671875" style="2"/>
    <col min="8" max="9" width="11.6640625" style="2" bestFit="1" customWidth="1"/>
    <col min="10" max="10" width="8.88671875" style="2"/>
    <col min="11" max="11" width="20.5546875" style="2" bestFit="1" customWidth="1"/>
    <col min="12" max="13" width="11.6640625" style="2" bestFit="1" customWidth="1"/>
    <col min="14" max="16384" width="8.88671875" style="2"/>
  </cols>
  <sheetData>
    <row r="2" spans="1:14" ht="15" thickBot="1" x14ac:dyDescent="0.35">
      <c r="H2" s="45"/>
    </row>
    <row r="3" spans="1:14" ht="21" thickBot="1" x14ac:dyDescent="0.4">
      <c r="A3" s="23">
        <v>1</v>
      </c>
      <c r="B3" s="23" t="s">
        <v>3</v>
      </c>
      <c r="C3" s="24">
        <f>Лицензии!E3</f>
        <v>0</v>
      </c>
      <c r="E3" s="2" t="s">
        <v>62</v>
      </c>
      <c r="F3" s="2">
        <f>C3/4</f>
        <v>0</v>
      </c>
      <c r="H3" s="46"/>
      <c r="K3" s="63" t="s">
        <v>39</v>
      </c>
      <c r="L3" s="33">
        <f>E12+E13</f>
        <v>300000</v>
      </c>
      <c r="M3" s="64">
        <v>1782000</v>
      </c>
      <c r="N3" s="2">
        <f>M3/3000</f>
        <v>594</v>
      </c>
    </row>
    <row r="4" spans="1:14" ht="21" thickBot="1" x14ac:dyDescent="0.4">
      <c r="A4" s="23">
        <v>2</v>
      </c>
      <c r="B4" s="23" t="s">
        <v>21</v>
      </c>
      <c r="C4" s="25">
        <f>Оценка!A3*Оценка!D1</f>
        <v>921000</v>
      </c>
      <c r="E4" s="36"/>
      <c r="F4" s="33"/>
      <c r="H4" s="46"/>
      <c r="K4" s="63" t="s">
        <v>40</v>
      </c>
      <c r="L4" s="33">
        <f>C4-L3</f>
        <v>621000</v>
      </c>
      <c r="M4" s="65">
        <v>3237000</v>
      </c>
      <c r="N4" s="2">
        <f>M4/3000</f>
        <v>1079</v>
      </c>
    </row>
    <row r="5" spans="1:14" ht="21" thickBot="1" x14ac:dyDescent="0.4">
      <c r="A5" s="23"/>
      <c r="B5" s="23"/>
      <c r="C5" s="26">
        <f>SUM(C3:C4)</f>
        <v>921000</v>
      </c>
      <c r="D5" s="27"/>
      <c r="E5" s="2">
        <v>10828000</v>
      </c>
      <c r="H5" s="46"/>
      <c r="K5" s="63" t="s">
        <v>41</v>
      </c>
      <c r="L5" s="33">
        <f>L3+L4</f>
        <v>921000</v>
      </c>
      <c r="M5" s="66" t="s">
        <v>63</v>
      </c>
    </row>
    <row r="6" spans="1:14" ht="15" thickBot="1" x14ac:dyDescent="0.35">
      <c r="E6" s="2">
        <v>850000</v>
      </c>
      <c r="H6" s="46"/>
    </row>
    <row r="7" spans="1:14" ht="15" thickBot="1" x14ac:dyDescent="0.35">
      <c r="B7" s="21" t="s">
        <v>19</v>
      </c>
      <c r="C7" s="22"/>
      <c r="E7" s="2">
        <f>E5-E6</f>
        <v>9978000</v>
      </c>
      <c r="H7" s="46"/>
    </row>
    <row r="8" spans="1:14" x14ac:dyDescent="0.3">
      <c r="C8" s="27"/>
      <c r="E8" s="27">
        <f>C5-E7</f>
        <v>-9057000</v>
      </c>
      <c r="H8" s="27"/>
    </row>
    <row r="11" spans="1:14" ht="30.6" x14ac:dyDescent="0.3">
      <c r="B11" s="28" t="s">
        <v>22</v>
      </c>
      <c r="C11" s="28" t="s">
        <v>23</v>
      </c>
    </row>
    <row r="12" spans="1:14" ht="31.2" thickBot="1" x14ac:dyDescent="0.35">
      <c r="A12" s="29">
        <v>1</v>
      </c>
      <c r="B12" s="30" t="s">
        <v>37</v>
      </c>
      <c r="C12" s="30" t="s">
        <v>24</v>
      </c>
      <c r="D12" s="2">
        <f>SUMIF(Оценка!$G$5:$G$412,Итоги!A12,Оценка!$A$5:$A$412)</f>
        <v>80</v>
      </c>
      <c r="E12" s="31">
        <f>D12*Оценка!$D$1</f>
        <v>240000</v>
      </c>
      <c r="F12" s="32">
        <v>472500</v>
      </c>
      <c r="H12" s="33">
        <v>476</v>
      </c>
      <c r="I12" s="33">
        <f>H12*Оценка!$D$1</f>
        <v>1428000</v>
      </c>
      <c r="L12" s="2" t="s">
        <v>39</v>
      </c>
      <c r="M12" s="33">
        <f>E12+E13</f>
        <v>300000</v>
      </c>
    </row>
    <row r="13" spans="1:14" ht="72" thickBot="1" x14ac:dyDescent="0.35">
      <c r="A13" s="29">
        <v>2</v>
      </c>
      <c r="B13" s="30" t="s">
        <v>38</v>
      </c>
      <c r="C13" s="30" t="s">
        <v>25</v>
      </c>
      <c r="D13" s="2">
        <f>SUMIF(Оценка!$G$5:$G$412,Итоги!A13,Оценка!$A$5:$A$412)</f>
        <v>20</v>
      </c>
      <c r="E13" s="31">
        <f>D13*Оценка!$D$1</f>
        <v>60000</v>
      </c>
      <c r="F13" s="32">
        <v>570000</v>
      </c>
      <c r="H13" s="33">
        <v>61</v>
      </c>
      <c r="I13" s="33">
        <f>H13*Оценка!$D$1</f>
        <v>183000</v>
      </c>
      <c r="L13" s="2" t="s">
        <v>40</v>
      </c>
      <c r="M13" s="33">
        <f>E14+E20+E17+E15</f>
        <v>621000</v>
      </c>
    </row>
    <row r="14" spans="1:14" ht="82.2" thickBot="1" x14ac:dyDescent="0.35">
      <c r="A14" s="29">
        <v>3</v>
      </c>
      <c r="B14" s="30" t="s">
        <v>26</v>
      </c>
      <c r="C14" s="30" t="s">
        <v>27</v>
      </c>
      <c r="D14" s="2">
        <f>SUMIF(Оценка!$G$5:$G$412,Итоги!A14,Оценка!$A$5:$A$412)</f>
        <v>50</v>
      </c>
      <c r="E14" s="31">
        <f>D14*Оценка!$D$1</f>
        <v>150000</v>
      </c>
      <c r="F14" s="32">
        <v>357500</v>
      </c>
      <c r="H14" s="33">
        <v>239</v>
      </c>
      <c r="I14" s="33">
        <f>H14*Оценка!$D$1</f>
        <v>717000</v>
      </c>
      <c r="L14" s="2" t="s">
        <v>41</v>
      </c>
      <c r="M14" s="33">
        <f>E19+E16</f>
        <v>0</v>
      </c>
    </row>
    <row r="15" spans="1:14" ht="72" thickBot="1" x14ac:dyDescent="0.35">
      <c r="A15" s="29">
        <v>4</v>
      </c>
      <c r="B15" s="30" t="s">
        <v>28</v>
      </c>
      <c r="C15" s="30" t="s">
        <v>29</v>
      </c>
      <c r="D15" s="2">
        <f>SUMIF(Оценка!$G$5:$G$412,Итоги!A15,Оценка!$A$5:$A$412)</f>
        <v>157</v>
      </c>
      <c r="E15" s="31">
        <f>D15*Оценка!$D$1</f>
        <v>471000</v>
      </c>
      <c r="F15" s="32">
        <v>660000</v>
      </c>
      <c r="H15" s="33">
        <v>822</v>
      </c>
      <c r="I15" s="33">
        <f>H15*Оценка!$D$1</f>
        <v>2466000</v>
      </c>
      <c r="M15" s="33">
        <f>SUM(M12:M14)</f>
        <v>921000</v>
      </c>
    </row>
    <row r="16" spans="1:14" ht="21" thickBot="1" x14ac:dyDescent="0.35">
      <c r="A16" s="29">
        <v>5</v>
      </c>
      <c r="B16" s="30" t="s">
        <v>30</v>
      </c>
      <c r="C16" s="30"/>
      <c r="D16" s="2">
        <f>SUMIF(Оценка!$G$5:$G$412,Итоги!A16,Оценка!$A$5:$A$412)</f>
        <v>0</v>
      </c>
      <c r="E16" s="31">
        <f>D16*Оценка!$D$1</f>
        <v>0</v>
      </c>
      <c r="F16" s="32">
        <v>682500</v>
      </c>
      <c r="H16" s="33">
        <v>220</v>
      </c>
      <c r="I16" s="33">
        <f>H16*Оценка!$D$1</f>
        <v>660000</v>
      </c>
    </row>
    <row r="17" spans="1:9" ht="61.8" thickBot="1" x14ac:dyDescent="0.35">
      <c r="A17" s="29">
        <v>6</v>
      </c>
      <c r="B17" s="30" t="s">
        <v>31</v>
      </c>
      <c r="C17" s="30" t="s">
        <v>32</v>
      </c>
      <c r="D17" s="2">
        <f>SUMIF(Оценка!$G$5:$G$412,Итоги!A17,Оценка!$A$5:$A$412)</f>
        <v>0</v>
      </c>
      <c r="E17" s="31">
        <f>D17*Оценка!$D$1</f>
        <v>0</v>
      </c>
      <c r="F17" s="32">
        <v>802500</v>
      </c>
      <c r="H17" s="33">
        <v>142</v>
      </c>
      <c r="I17" s="33">
        <f>H17*Оценка!$D$1</f>
        <v>426000</v>
      </c>
    </row>
    <row r="18" spans="1:9" ht="41.4" thickBot="1" x14ac:dyDescent="0.35">
      <c r="A18" s="29">
        <v>7</v>
      </c>
      <c r="B18" s="30" t="s">
        <v>33</v>
      </c>
      <c r="C18" s="30" t="s">
        <v>34</v>
      </c>
      <c r="D18" s="2">
        <f>SUMIF(Оценка!$G$5:$G$412,Итоги!A18,Оценка!$A$5:$A$412)</f>
        <v>0</v>
      </c>
      <c r="E18" s="31">
        <f>D18*Оценка!$D$1</f>
        <v>0</v>
      </c>
      <c r="F18" s="32">
        <v>200000</v>
      </c>
    </row>
    <row r="19" spans="1:9" x14ac:dyDescent="0.3">
      <c r="A19" s="29">
        <v>8</v>
      </c>
      <c r="B19" s="30" t="s">
        <v>43</v>
      </c>
      <c r="C19" s="30"/>
      <c r="D19" s="2">
        <f>SUMIF(Оценка!$G$5:$G$412,Итоги!A19,Оценка!$A$5:$A$412)</f>
        <v>0</v>
      </c>
      <c r="E19" s="31">
        <f>D19*Оценка!$D$1</f>
        <v>0</v>
      </c>
      <c r="F19" s="27">
        <f>SUM(F12:F18)</f>
        <v>3745000</v>
      </c>
    </row>
    <row r="20" spans="1:9" x14ac:dyDescent="0.3">
      <c r="A20" s="29">
        <v>9</v>
      </c>
      <c r="B20" s="30" t="s">
        <v>35</v>
      </c>
      <c r="C20" s="34"/>
      <c r="D20" s="2">
        <f>SUMIF(Оценка!$G$5:$G$412,Итоги!A20,Оценка!$A$5:$A$412)</f>
        <v>0</v>
      </c>
      <c r="E20" s="31">
        <f>D20*Оценка!$D$1</f>
        <v>0</v>
      </c>
    </row>
    <row r="21" spans="1:9" x14ac:dyDescent="0.3">
      <c r="D21" s="31">
        <f>SUM(D12:D20)</f>
        <v>307</v>
      </c>
      <c r="E21" s="31">
        <f>SUM(E12:E20)</f>
        <v>921000</v>
      </c>
      <c r="H21" s="31">
        <f>SUM(H12:H20)</f>
        <v>1960</v>
      </c>
      <c r="I21" s="37">
        <f>SUM(I12:I20)</f>
        <v>5880000</v>
      </c>
    </row>
    <row r="22" spans="1:9" x14ac:dyDescent="0.3">
      <c r="E22" s="33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19"/>
  <sheetViews>
    <sheetView topLeftCell="A7" workbookViewId="0">
      <selection activeCell="B19" sqref="B19"/>
    </sheetView>
  </sheetViews>
  <sheetFormatPr defaultColWidth="8.88671875" defaultRowHeight="14.4" x14ac:dyDescent="0.3"/>
  <cols>
    <col min="1" max="1" width="8.88671875" style="2"/>
    <col min="2" max="2" width="52.5546875" style="2" customWidth="1"/>
    <col min="3" max="3" width="8.88671875" style="2"/>
    <col min="4" max="5" width="10.109375" style="2" bestFit="1" customWidth="1"/>
    <col min="6" max="6" width="10.109375" style="2" customWidth="1"/>
    <col min="7" max="14" width="8.88671875" style="2"/>
    <col min="15" max="15" width="11.5546875" style="2" customWidth="1"/>
    <col min="16" max="16384" width="8.88671875" style="2"/>
  </cols>
  <sheetData>
    <row r="1" spans="1:15" x14ac:dyDescent="0.3">
      <c r="E1" s="62">
        <v>3</v>
      </c>
    </row>
    <row r="2" spans="1:15" x14ac:dyDescent="0.3">
      <c r="A2" s="5" t="s">
        <v>3</v>
      </c>
      <c r="B2" s="5"/>
      <c r="C2" s="5"/>
      <c r="D2" s="5"/>
      <c r="E2" s="5">
        <v>2</v>
      </c>
      <c r="F2" s="5">
        <v>2021</v>
      </c>
      <c r="G2" s="5" t="s">
        <v>4</v>
      </c>
      <c r="H2" s="5"/>
      <c r="I2" s="5"/>
      <c r="J2" s="5"/>
      <c r="K2" s="5"/>
    </row>
    <row r="3" spans="1:15" x14ac:dyDescent="0.3">
      <c r="A3" s="6">
        <v>1</v>
      </c>
      <c r="B3" s="6" t="s">
        <v>5</v>
      </c>
      <c r="C3" s="7"/>
      <c r="D3" s="8">
        <f>SUM(D4:D17)</f>
        <v>0</v>
      </c>
      <c r="E3" s="58">
        <f>SUM(E4:E17)</f>
        <v>0</v>
      </c>
      <c r="F3" s="9"/>
      <c r="G3" s="10">
        <v>35</v>
      </c>
      <c r="H3" s="5">
        <v>10</v>
      </c>
      <c r="I3" s="5"/>
      <c r="J3" s="5" t="s">
        <v>6</v>
      </c>
      <c r="K3" s="11">
        <v>0</v>
      </c>
      <c r="O3" s="9">
        <f>SUM(O4:O17)</f>
        <v>1705300</v>
      </c>
    </row>
    <row r="4" spans="1:15" x14ac:dyDescent="0.3">
      <c r="A4" s="67">
        <v>1</v>
      </c>
      <c r="B4" s="69" t="s">
        <v>7</v>
      </c>
      <c r="C4" s="67">
        <v>1</v>
      </c>
      <c r="D4" s="71"/>
      <c r="E4" s="59"/>
      <c r="F4" s="41"/>
      <c r="G4" s="5"/>
      <c r="H4" s="5"/>
      <c r="I4" s="5"/>
      <c r="J4" s="5"/>
      <c r="K4" s="5"/>
      <c r="N4" s="71"/>
      <c r="O4" s="2">
        <v>1036000</v>
      </c>
    </row>
    <row r="5" spans="1:15" x14ac:dyDescent="0.3">
      <c r="A5" s="68"/>
      <c r="B5" s="70"/>
      <c r="C5" s="68"/>
      <c r="D5" s="72"/>
      <c r="E5" s="60"/>
      <c r="F5" s="12"/>
      <c r="G5" s="5"/>
      <c r="H5" s="5"/>
      <c r="I5" s="5"/>
      <c r="J5" s="5"/>
      <c r="K5" s="5"/>
      <c r="L5" s="2">
        <f>620000-D7</f>
        <v>620000</v>
      </c>
      <c r="N5" s="72"/>
    </row>
    <row r="6" spans="1:15" ht="20.399999999999999" x14ac:dyDescent="0.3">
      <c r="A6" s="13">
        <v>2</v>
      </c>
      <c r="B6" s="14" t="s">
        <v>8</v>
      </c>
      <c r="C6" s="13">
        <v>0</v>
      </c>
      <c r="D6" s="15"/>
      <c r="E6" s="60"/>
      <c r="F6" s="12"/>
      <c r="G6" s="5"/>
      <c r="H6" s="5"/>
      <c r="I6" s="5"/>
      <c r="J6" s="5"/>
      <c r="K6" s="5"/>
      <c r="N6" s="15"/>
    </row>
    <row r="7" spans="1:15" x14ac:dyDescent="0.3">
      <c r="A7" s="13"/>
      <c r="B7" s="16" t="s">
        <v>9</v>
      </c>
      <c r="C7" s="13">
        <v>1</v>
      </c>
      <c r="D7" s="15"/>
      <c r="E7" s="60"/>
      <c r="F7" s="12"/>
      <c r="G7" s="5"/>
      <c r="H7" s="5"/>
      <c r="I7" s="5"/>
      <c r="J7" s="5"/>
      <c r="K7" s="5"/>
      <c r="O7" s="2">
        <v>460000</v>
      </c>
    </row>
    <row r="8" spans="1:15" x14ac:dyDescent="0.3">
      <c r="A8" s="13"/>
      <c r="B8" s="16" t="s">
        <v>10</v>
      </c>
      <c r="C8" s="13">
        <v>1</v>
      </c>
      <c r="D8" s="15"/>
      <c r="E8" s="60"/>
      <c r="F8" s="12"/>
      <c r="G8" s="5"/>
      <c r="H8" s="5"/>
      <c r="I8" s="5"/>
      <c r="J8" s="5"/>
      <c r="K8" s="5"/>
    </row>
    <row r="9" spans="1:15" x14ac:dyDescent="0.3">
      <c r="A9" s="13"/>
      <c r="B9" s="14" t="s">
        <v>59</v>
      </c>
      <c r="C9" s="13">
        <v>1</v>
      </c>
      <c r="D9" s="17"/>
      <c r="E9" s="60"/>
      <c r="F9" s="12"/>
      <c r="G9" s="5"/>
      <c r="H9" s="5"/>
      <c r="I9" s="5"/>
      <c r="J9" s="5"/>
      <c r="K9" s="5"/>
    </row>
    <row r="10" spans="1:15" x14ac:dyDescent="0.3">
      <c r="A10" s="13">
        <v>3</v>
      </c>
      <c r="B10" s="14" t="s">
        <v>11</v>
      </c>
      <c r="C10" s="14">
        <v>0</v>
      </c>
      <c r="D10" s="15"/>
      <c r="E10" s="12"/>
      <c r="F10" s="12"/>
      <c r="G10" s="5"/>
      <c r="H10" s="5"/>
      <c r="I10" s="5"/>
      <c r="J10" s="5"/>
      <c r="K10" s="5"/>
      <c r="O10" s="2">
        <v>209300</v>
      </c>
    </row>
    <row r="11" spans="1:15" x14ac:dyDescent="0.3">
      <c r="A11" s="13"/>
      <c r="B11" s="14" t="s">
        <v>12</v>
      </c>
      <c r="C11" s="14">
        <v>0</v>
      </c>
      <c r="D11" s="15"/>
      <c r="E11" s="12"/>
      <c r="F11" s="12"/>
      <c r="G11" s="5"/>
      <c r="H11" s="5"/>
      <c r="I11" s="5"/>
      <c r="J11" s="5"/>
      <c r="K11" s="5"/>
    </row>
    <row r="12" spans="1:15" x14ac:dyDescent="0.3">
      <c r="A12" s="13">
        <v>4</v>
      </c>
      <c r="B12" s="14" t="s">
        <v>13</v>
      </c>
      <c r="C12" s="14">
        <v>0</v>
      </c>
      <c r="D12" s="15"/>
      <c r="E12" s="12"/>
      <c r="F12" s="12"/>
      <c r="G12" s="5"/>
      <c r="H12" s="5"/>
      <c r="I12" s="5"/>
      <c r="J12" s="5"/>
      <c r="K12" s="5"/>
    </row>
    <row r="13" spans="1:15" x14ac:dyDescent="0.3">
      <c r="A13" s="13">
        <v>5</v>
      </c>
      <c r="B13" s="14" t="s">
        <v>14</v>
      </c>
      <c r="C13" s="14">
        <v>0</v>
      </c>
      <c r="D13" s="15"/>
      <c r="E13" s="12"/>
      <c r="F13" s="12"/>
      <c r="G13" s="5"/>
      <c r="H13" s="5"/>
      <c r="I13" s="5"/>
      <c r="J13" s="5"/>
      <c r="K13" s="5"/>
    </row>
    <row r="14" spans="1:15" x14ac:dyDescent="0.3">
      <c r="A14" s="13">
        <v>6</v>
      </c>
      <c r="B14" s="14" t="s">
        <v>15</v>
      </c>
      <c r="C14" s="14">
        <v>0</v>
      </c>
      <c r="D14" s="15"/>
      <c r="E14" s="12"/>
      <c r="F14" s="12"/>
      <c r="G14" s="15"/>
      <c r="H14" s="5"/>
      <c r="I14" s="5"/>
      <c r="J14" s="5"/>
      <c r="K14" s="5"/>
    </row>
    <row r="15" spans="1:15" x14ac:dyDescent="0.3">
      <c r="A15" s="13">
        <v>7</v>
      </c>
      <c r="B15" s="18" t="s">
        <v>16</v>
      </c>
      <c r="C15" s="18">
        <v>0</v>
      </c>
      <c r="D15" s="12"/>
      <c r="E15" s="12"/>
      <c r="F15" s="12"/>
      <c r="G15" s="19"/>
      <c r="H15" s="5"/>
      <c r="I15" s="5"/>
      <c r="J15" s="5"/>
      <c r="K15" s="5"/>
    </row>
    <row r="16" spans="1:15" x14ac:dyDescent="0.3">
      <c r="A16" s="13">
        <v>8</v>
      </c>
      <c r="B16" s="18" t="s">
        <v>17</v>
      </c>
      <c r="C16" s="18">
        <v>0</v>
      </c>
      <c r="D16" s="15"/>
      <c r="E16" s="12"/>
      <c r="F16" s="12"/>
      <c r="G16" s="20"/>
      <c r="H16" s="5"/>
      <c r="I16" s="5"/>
      <c r="J16" s="5"/>
      <c r="K16" s="5"/>
    </row>
    <row r="17" spans="1:11" x14ac:dyDescent="0.3">
      <c r="A17" s="13">
        <v>9</v>
      </c>
      <c r="B17" s="18" t="s">
        <v>18</v>
      </c>
      <c r="C17" s="18">
        <v>0</v>
      </c>
      <c r="D17" s="15"/>
      <c r="E17" s="12"/>
      <c r="F17" s="12"/>
      <c r="G17" s="20"/>
      <c r="H17" s="5"/>
      <c r="I17" s="5"/>
      <c r="J17" s="5"/>
      <c r="K17" s="5"/>
    </row>
    <row r="18" spans="1:11" x14ac:dyDescent="0.3">
      <c r="K18" s="5"/>
    </row>
    <row r="19" spans="1:11" x14ac:dyDescent="0.3">
      <c r="B19" s="21"/>
      <c r="D19" s="22"/>
    </row>
  </sheetData>
  <mergeCells count="5">
    <mergeCell ref="A4:A5"/>
    <mergeCell ref="B4:B5"/>
    <mergeCell ref="C4:C5"/>
    <mergeCell ref="D4:D5"/>
    <mergeCell ref="N4:N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Оценка</vt:lpstr>
      <vt:lpstr>Итоги</vt:lpstr>
      <vt:lpstr>Лицензии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2023-07-13T09:43:13Z</dcterms:modified>
</cp:coreProperties>
</file>